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showInkAnnotation="0" autoCompressPictures="0" defaultThemeVersion="166925"/>
  <mc:AlternateContent xmlns:mc="http://schemas.openxmlformats.org/markup-compatibility/2006">
    <mc:Choice Requires="x15">
      <x15ac:absPath xmlns:x15ac="http://schemas.microsoft.com/office/spreadsheetml/2010/11/ac" url="S:\FINANCE\Private\SEC Filings\2022\Q3 2022 -September\Final Documents\"/>
    </mc:Choice>
  </mc:AlternateContent>
  <xr:revisionPtr revIDLastSave="0" documentId="13_ncr:1_{61A49A9F-1472-41E3-B1DA-65BFE01900C6}" xr6:coauthVersionLast="36" xr6:coauthVersionMax="36" xr10:uidLastSave="{00000000-0000-0000-0000-000000000000}"/>
  <bookViews>
    <workbookView xWindow="0" yWindow="0" windowWidth="38400" windowHeight="17630" tabRatio="910" firstSheet="2" activeTab="3" xr2:uid="{00000000-000D-0000-FFFF-FFFF00000000}"/>
  </bookViews>
  <sheets>
    <sheet name="3Q2022 Financial Supplement" sheetId="1" r:id="rId1"/>
    <sheet name="Table of Contents" sheetId="2" r:id="rId2"/>
    <sheet name="1. Financial Highlights" sheetId="4" r:id="rId3"/>
    <sheet name="2. Consolidated Balance Sheets" sheetId="6" r:id="rId4"/>
    <sheet name="3. Cons Statements of Earnings" sheetId="8" r:id="rId5"/>
    <sheet name="4. Recon from NE to ANE" sheetId="9" r:id="rId6"/>
    <sheet name="5, Adjusted Earnings Statement" sheetId="11" r:id="rId7"/>
    <sheet name="6. ANE-Significant Inc and Exp" sheetId="27" r:id="rId8"/>
    <sheet name="7. Adjusted Return on Assets" sheetId="28" r:id="rId9"/>
    <sheet name="8. Capitalization" sheetId="29" r:id="rId10"/>
    <sheet name="9. Financial Strength Ratings" sheetId="12" r:id="rId11"/>
    <sheet name="10. AUM - AAUM" sheetId="15" r:id="rId12"/>
    <sheet name="11. Annuity Liability" sheetId="17" r:id="rId13"/>
    <sheet name="12. Summary of Invested Assets" sheetId="19" r:id="rId14"/>
    <sheet name="13. Credit Quality of Fixed Mat" sheetId="20" r:id="rId15"/>
    <sheet name="14. RMBS and Top 5 Reinsurers" sheetId="21" r:id="rId16"/>
    <sheet name="15. Non-GAAP Definitions" sheetId="26" r:id="rId1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Financial Highlights'!$A$1:$O$43</definedName>
    <definedName name="_xlnm.Print_Area" localSheetId="11">'10. AUM - AAUM'!$A$1:$M$33</definedName>
    <definedName name="_xlnm.Print_Area" localSheetId="12">'11. Annuity Liability'!$A$1:$F$29</definedName>
    <definedName name="_xlnm.Print_Area" localSheetId="13">'12. Summary of Invested Assets'!$A$1:$O$37</definedName>
    <definedName name="_xlnm.Print_Area" localSheetId="14">'13. Credit Quality of Fixed Mat'!$A$1:$F$29</definedName>
    <definedName name="_xlnm.Print_Area" localSheetId="15">'14. RMBS and Top 5 Reinsurers'!$A$1:$J$35</definedName>
    <definedName name="_xlnm.Print_Area" localSheetId="16">'15. Non-GAAP Definitions'!$A$1:$I$81</definedName>
    <definedName name="_xlnm.Print_Area" localSheetId="3">'2. Consolidated Balance Sheets'!$A$1:$K$54</definedName>
    <definedName name="_xlnm.Print_Area" localSheetId="4">'3. Cons Statements of Earnings'!$A$1:$S$32</definedName>
    <definedName name="_xlnm.Print_Area" localSheetId="0">'3Q2022 Financial Supplement'!$A$1:$B$14</definedName>
    <definedName name="_xlnm.Print_Area" localSheetId="5">'4. Recon from NE to ANE'!$A$1:$R$30</definedName>
    <definedName name="_xlnm.Print_Area" localSheetId="6">'5, Adjusted Earnings Statement'!$A$1:$S$44</definedName>
    <definedName name="_xlnm.Print_Area" localSheetId="7">'6. ANE-Significant Inc and Exp'!$A$1:$S$34</definedName>
    <definedName name="_xlnm.Print_Area" localSheetId="8">'7. Adjusted Return on Assets'!$A$1:$S$37</definedName>
    <definedName name="_xlnm.Print_Area" localSheetId="9">'8. Capitalization'!$A$1:$P$23</definedName>
    <definedName name="_xlnm.Print_Area" localSheetId="10">'9. Financial Strength Ratings'!$A$1:$J$33</definedName>
    <definedName name="_xlnm.Print_Area" localSheetId="1">'Table of Contents'!$A$1:$C$32</definedName>
  </definedNames>
  <calcPr calcId="191029"/>
</workbook>
</file>

<file path=xl/calcChain.xml><?xml version="1.0" encoding="utf-8"?>
<calcChain xmlns="http://schemas.openxmlformats.org/spreadsheetml/2006/main">
  <c r="D29" i="17" l="1"/>
  <c r="F29" i="17"/>
  <c r="F17" i="17"/>
  <c r="D17" i="17"/>
  <c r="K32" i="15"/>
  <c r="J32" i="15"/>
  <c r="I32" i="15"/>
  <c r="H32" i="15"/>
  <c r="G32" i="15"/>
  <c r="F32" i="15"/>
  <c r="E32" i="15"/>
  <c r="C32" i="15"/>
  <c r="L27" i="15"/>
  <c r="K27" i="15"/>
  <c r="J27" i="15"/>
  <c r="I27" i="15"/>
  <c r="H27" i="15"/>
  <c r="G27" i="15"/>
  <c r="F27" i="15"/>
  <c r="E27" i="15"/>
  <c r="D27" i="15"/>
  <c r="C27" i="15"/>
  <c r="M27" i="15"/>
  <c r="M32" i="15"/>
  <c r="L32" i="15"/>
  <c r="K17" i="29"/>
  <c r="K16" i="29"/>
  <c r="I17" i="29"/>
  <c r="I16" i="29"/>
  <c r="G17" i="29"/>
  <c r="G16" i="29"/>
  <c r="E17" i="29"/>
  <c r="E16" i="29"/>
  <c r="C17" i="29"/>
  <c r="C16" i="29"/>
  <c r="K18" i="29"/>
  <c r="J18" i="29"/>
  <c r="I18" i="29"/>
  <c r="H18" i="29"/>
  <c r="G18" i="29"/>
  <c r="F18" i="29"/>
  <c r="E18" i="29"/>
  <c r="C18" i="29"/>
  <c r="K11" i="29"/>
  <c r="K13" i="29"/>
  <c r="J13" i="29"/>
  <c r="I11" i="29"/>
  <c r="I13" i="29"/>
  <c r="H13" i="29"/>
  <c r="G11" i="29"/>
  <c r="G13" i="29"/>
  <c r="F13" i="29"/>
  <c r="E11" i="29"/>
  <c r="E13" i="29"/>
  <c r="C13" i="29"/>
  <c r="P10" i="29"/>
  <c r="P11" i="29"/>
  <c r="P13" i="29"/>
  <c r="O10" i="29"/>
  <c r="O11" i="29"/>
  <c r="O13" i="29"/>
  <c r="N10" i="29"/>
  <c r="N11" i="29"/>
  <c r="N13" i="29"/>
  <c r="M10" i="29"/>
  <c r="M11" i="29"/>
  <c r="M13" i="29"/>
  <c r="L10" i="29"/>
  <c r="L11" i="29"/>
  <c r="L13" i="29"/>
  <c r="J10" i="29"/>
  <c r="J11" i="29"/>
  <c r="H10" i="29"/>
  <c r="H11" i="29"/>
  <c r="F10" i="29"/>
  <c r="F11" i="29"/>
  <c r="C11" i="29"/>
  <c r="P12" i="29"/>
  <c r="O12" i="29"/>
  <c r="N12" i="29"/>
  <c r="M12" i="29"/>
  <c r="L12" i="29"/>
  <c r="J12" i="29"/>
  <c r="H12" i="29"/>
  <c r="F12" i="29"/>
  <c r="S12" i="28"/>
  <c r="S14" i="28"/>
  <c r="R14" i="28"/>
  <c r="Q12" i="28"/>
  <c r="Q14" i="28"/>
  <c r="P14" i="28"/>
  <c r="O14" i="28"/>
  <c r="N14" i="28"/>
  <c r="M14" i="28"/>
  <c r="L14" i="28"/>
  <c r="K12" i="28"/>
  <c r="K14" i="28"/>
  <c r="J14" i="28"/>
  <c r="I12" i="28"/>
  <c r="I14" i="28"/>
  <c r="H14" i="28"/>
  <c r="G12" i="28"/>
  <c r="G14" i="28"/>
  <c r="F14" i="28"/>
  <c r="E14" i="28"/>
  <c r="C12" i="28"/>
  <c r="C14" i="28"/>
  <c r="R11" i="28"/>
  <c r="R12" i="28"/>
  <c r="P11" i="28"/>
  <c r="P12" i="28"/>
  <c r="O11" i="28"/>
  <c r="O12" i="28"/>
  <c r="N11" i="28"/>
  <c r="N12" i="28"/>
  <c r="M11" i="28"/>
  <c r="M12" i="28"/>
  <c r="L11" i="28"/>
  <c r="L12" i="28"/>
  <c r="J11" i="28"/>
  <c r="J12" i="28"/>
  <c r="H11" i="28"/>
  <c r="H12" i="28"/>
  <c r="F11" i="28"/>
  <c r="F12" i="28"/>
  <c r="R13" i="28"/>
  <c r="P13" i="28"/>
  <c r="O13" i="28"/>
  <c r="N13" i="28"/>
  <c r="M13" i="28"/>
  <c r="L13" i="28"/>
  <c r="J13" i="28"/>
  <c r="H13" i="28"/>
  <c r="F13" i="28"/>
  <c r="E12" i="28"/>
  <c r="S24" i="28"/>
  <c r="R23" i="28"/>
  <c r="R24" i="28"/>
  <c r="Q24" i="28"/>
  <c r="P23" i="28"/>
  <c r="P24" i="28"/>
  <c r="O23" i="28"/>
  <c r="O24" i="28"/>
  <c r="N23" i="28"/>
  <c r="N24" i="28"/>
  <c r="M23" i="28"/>
  <c r="M24" i="28"/>
  <c r="L23" i="28"/>
  <c r="L24" i="28"/>
  <c r="K24" i="28"/>
  <c r="J23" i="28"/>
  <c r="J24" i="28"/>
  <c r="I24" i="28"/>
  <c r="H23" i="28"/>
  <c r="H24" i="28"/>
  <c r="G24" i="28"/>
  <c r="F23" i="28"/>
  <c r="F24" i="28"/>
  <c r="E24" i="28"/>
  <c r="S26" i="28"/>
  <c r="R30" i="28"/>
  <c r="R31" i="28"/>
  <c r="Q26" i="28"/>
  <c r="P30" i="28"/>
  <c r="P31" i="28"/>
  <c r="O30" i="28"/>
  <c r="O31" i="28"/>
  <c r="N30" i="28"/>
  <c r="N31" i="28"/>
  <c r="M30" i="28"/>
  <c r="M31" i="28"/>
  <c r="L30" i="28"/>
  <c r="L31" i="28"/>
  <c r="J30" i="28"/>
  <c r="J31" i="28"/>
  <c r="H30" i="28"/>
  <c r="H31" i="28"/>
  <c r="F30" i="28"/>
  <c r="F31" i="28"/>
  <c r="C24" i="28"/>
  <c r="S16" i="11"/>
  <c r="S23" i="11"/>
  <c r="S25" i="11"/>
  <c r="S32" i="11"/>
  <c r="S35" i="11"/>
  <c r="R23" i="11"/>
  <c r="R25" i="11"/>
  <c r="R32" i="11"/>
  <c r="R35" i="11"/>
  <c r="Q16" i="11"/>
  <c r="Q23" i="11"/>
  <c r="Q25" i="11"/>
  <c r="Q32" i="11"/>
  <c r="Q35" i="11"/>
  <c r="P23" i="11"/>
  <c r="P25" i="11"/>
  <c r="P32" i="11"/>
  <c r="P35" i="11"/>
  <c r="O23" i="11"/>
  <c r="O25" i="11"/>
  <c r="O32" i="11"/>
  <c r="O35" i="11"/>
  <c r="N23" i="11"/>
  <c r="N25" i="11"/>
  <c r="N32" i="11"/>
  <c r="N35" i="11"/>
  <c r="M23" i="11"/>
  <c r="M25" i="11"/>
  <c r="M32" i="11"/>
  <c r="M35" i="11"/>
  <c r="L23" i="11"/>
  <c r="L25" i="11"/>
  <c r="L32" i="11"/>
  <c r="L35" i="11"/>
  <c r="K16" i="11"/>
  <c r="K23" i="11"/>
  <c r="K25" i="11"/>
  <c r="K32" i="11"/>
  <c r="K35" i="11"/>
  <c r="J23" i="11"/>
  <c r="J25" i="11"/>
  <c r="J32" i="11"/>
  <c r="J35" i="11"/>
  <c r="I16" i="11"/>
  <c r="I23" i="11"/>
  <c r="I25" i="11"/>
  <c r="I32" i="11"/>
  <c r="I35" i="11"/>
  <c r="H23" i="11"/>
  <c r="H25" i="11"/>
  <c r="H32" i="11"/>
  <c r="H35" i="11"/>
  <c r="G16" i="11"/>
  <c r="G23" i="11"/>
  <c r="G25" i="11"/>
  <c r="G32" i="11"/>
  <c r="G35" i="11"/>
  <c r="F23" i="11"/>
  <c r="F25" i="11"/>
  <c r="F32" i="11"/>
  <c r="F35" i="11"/>
  <c r="E16" i="11"/>
  <c r="E23" i="11"/>
  <c r="E25" i="11"/>
  <c r="E32" i="11"/>
  <c r="E35" i="11"/>
  <c r="C16" i="11"/>
  <c r="C23" i="11"/>
  <c r="C25" i="11"/>
  <c r="C32" i="11"/>
  <c r="C35" i="11"/>
  <c r="R18" i="9"/>
  <c r="R24" i="9"/>
  <c r="Q18" i="9"/>
  <c r="Q24" i="9"/>
  <c r="K18" i="9"/>
  <c r="K24" i="9"/>
  <c r="J18" i="9"/>
  <c r="J24" i="9"/>
  <c r="I18" i="9"/>
  <c r="I24" i="9"/>
  <c r="H18" i="9"/>
  <c r="H24" i="9"/>
  <c r="G18" i="9"/>
  <c r="G24" i="9"/>
  <c r="F18" i="9"/>
  <c r="F24" i="9"/>
  <c r="E18" i="9"/>
  <c r="E24" i="9"/>
  <c r="C18" i="9"/>
  <c r="C24" i="9"/>
  <c r="K28" i="8"/>
  <c r="K53" i="6"/>
  <c r="K54" i="6"/>
  <c r="I53" i="6"/>
  <c r="I54" i="6"/>
  <c r="G53" i="6"/>
  <c r="G54" i="6"/>
  <c r="E53" i="6"/>
  <c r="E54" i="6"/>
  <c r="C54" i="6"/>
  <c r="C53" i="6"/>
  <c r="K44" i="6"/>
  <c r="I44" i="6"/>
  <c r="G44" i="6"/>
  <c r="E44" i="6"/>
  <c r="C44" i="6"/>
  <c r="K32" i="6"/>
  <c r="I32" i="6"/>
  <c r="G32" i="6"/>
  <c r="E32" i="6"/>
  <c r="C32" i="6"/>
  <c r="K20" i="6"/>
  <c r="I20" i="6"/>
  <c r="G20" i="6"/>
  <c r="E20" i="6"/>
  <c r="C20" i="6"/>
  <c r="O36" i="4"/>
  <c r="O40" i="4"/>
  <c r="O42" i="4"/>
  <c r="N34" i="4"/>
  <c r="N35" i="4"/>
  <c r="N36" i="4"/>
  <c r="N37" i="4"/>
  <c r="N38" i="4"/>
  <c r="N39" i="4"/>
  <c r="N40" i="4"/>
  <c r="N41" i="4"/>
  <c r="N42" i="4"/>
  <c r="O26" i="19"/>
  <c r="M26" i="19"/>
  <c r="K26" i="19"/>
  <c r="H26" i="19"/>
  <c r="F26" i="19"/>
  <c r="D26" i="19"/>
  <c r="S28" i="11"/>
  <c r="Q28" i="11"/>
  <c r="S28" i="8"/>
  <c r="S31" i="8"/>
  <c r="Q28" i="8"/>
  <c r="Q31" i="8"/>
  <c r="K31" i="8"/>
  <c r="S23" i="8"/>
  <c r="Q23" i="8"/>
  <c r="S16" i="8"/>
  <c r="Q16" i="8"/>
  <c r="E36" i="4"/>
  <c r="E40" i="4"/>
  <c r="E42" i="4"/>
  <c r="K36" i="4"/>
  <c r="K40" i="4"/>
  <c r="K42" i="4"/>
  <c r="I36" i="4"/>
  <c r="I40" i="4"/>
  <c r="I42" i="4"/>
  <c r="G36" i="4"/>
  <c r="G40" i="4"/>
  <c r="G42" i="4"/>
  <c r="C36" i="4"/>
  <c r="C40" i="4"/>
</calcChain>
</file>

<file path=xl/sharedStrings.xml><?xml version="1.0" encoding="utf-8"?>
<sst xmlns="http://schemas.openxmlformats.org/spreadsheetml/2006/main" count="622" uniqueCount="382">
  <si>
    <t>Exhibit 99.2</t>
  </si>
  <si>
    <t xml:space="preserve">  </t>
  </si>
  <si>
    <r>
      <rPr>
        <b/>
        <sz val="10"/>
        <color rgb="FF000000"/>
        <rFont val="Times New Roman"/>
        <family val="1"/>
      </rPr>
      <t xml:space="preserve">F&amp;G Annuities &amp; Life, Inc.  ("F&amp;G") - </t>
    </r>
    <r>
      <rPr>
        <b/>
        <sz val="10"/>
        <color rgb="FF000000"/>
        <rFont val="Times New Roman"/>
        <family val="1"/>
      </rPr>
      <t xml:space="preserve">An Operating Segment of Fidelity National Financial, Inc. (NYSE:FNF) </t>
    </r>
  </si>
  <si>
    <t>Financial Supplement</t>
  </si>
  <si>
    <t>(Year Ended December 31)</t>
  </si>
  <si>
    <r>
      <rPr>
        <sz val="10"/>
        <color rgb="FF000000"/>
        <rFont val="Times New Roman"/>
        <family val="1"/>
      </rPr>
      <t>All dollar amounts are presented in millions.</t>
    </r>
  </si>
  <si>
    <t>Non-GAAP Financial Measures</t>
  </si>
  <si>
    <t>F&amp;G - An Operating Segment of FNF</t>
  </si>
  <si>
    <t>(All periods are unaudited)</t>
  </si>
  <si>
    <t>Page</t>
  </si>
  <si>
    <t>A.      Financial Highlights</t>
  </si>
  <si>
    <t>Consolidated Financial Highlights</t>
  </si>
  <si>
    <t>1</t>
  </si>
  <si>
    <t>Sales Results by Product</t>
  </si>
  <si>
    <t>Condensed Consolidated Balance Sheets</t>
  </si>
  <si>
    <t>2</t>
  </si>
  <si>
    <t>Condensed Consolidated Statements of Earnings</t>
  </si>
  <si>
    <t>3</t>
  </si>
  <si>
    <t>Reconciliation from Net Earnings to Adjusted Net Earnings</t>
  </si>
  <si>
    <t>4</t>
  </si>
  <si>
    <t>Adjusted Net Earnings Statement</t>
  </si>
  <si>
    <t>Financial Strength Ratings</t>
  </si>
  <si>
    <t>B.     Product Summary</t>
  </si>
  <si>
    <t>Adjusted Return on Assets</t>
  </si>
  <si>
    <t xml:space="preserve">Assets Under Management Rollforward and Average Assets Under Management </t>
  </si>
  <si>
    <t>Annuity Account Balance Rollforward</t>
  </si>
  <si>
    <t>Annuity Liability Characteristics</t>
  </si>
  <si>
    <t>C.     Investment Summary</t>
  </si>
  <si>
    <t>Summary of Invested Assets by Asset Class</t>
  </si>
  <si>
    <t>Credit Quality of Fixed Maturity Securities</t>
  </si>
  <si>
    <t>Summary of Residential Mortgage Backed Securities by Collateral Type and NAIC Designation</t>
  </si>
  <si>
    <t>D.     Counterparty Risk</t>
  </si>
  <si>
    <t>Top 5 Reinsurers</t>
  </si>
  <si>
    <t>Three months ended</t>
  </si>
  <si>
    <t>Nine months ended</t>
  </si>
  <si>
    <t>Select Income Statement Data:</t>
  </si>
  <si>
    <t>Net earnings attributable to common shareholders</t>
  </si>
  <si>
    <t>Adjustments to adjusted earnings from discontinued operations (2)</t>
  </si>
  <si>
    <t>Select Metrics:</t>
  </si>
  <si>
    <t>Average assets under management ("AAUM") (a)</t>
  </si>
  <si>
    <t>#N/A</t>
  </si>
  <si>
    <t>Return on average equity (a)</t>
  </si>
  <si>
    <t>Adjusted return on equity, excluding AOCI (a)</t>
  </si>
  <si>
    <t>Assets under management ("AUM") (a)</t>
  </si>
  <si>
    <t xml:space="preserve">(a) Refer to "Non-GAAP Financial Measures Definitions" </t>
  </si>
  <si>
    <t>Sales (a)</t>
  </si>
  <si>
    <t>Fixed indexed annuities ("FIA")</t>
  </si>
  <si>
    <t>Fixed rate annuities ("MYGA")</t>
  </si>
  <si>
    <t>Total annuity</t>
  </si>
  <si>
    <t>Index universal life ("IUL")</t>
  </si>
  <si>
    <t>Funding agreements ("FABN/FHLB")</t>
  </si>
  <si>
    <t>Pension risk transfer ("PRT")</t>
  </si>
  <si>
    <t>Total Gross Sales</t>
  </si>
  <si>
    <t>Sales attributable to flow reinsurance to third parties</t>
  </si>
  <si>
    <t>(a) Refer to "Non-GAAP Financial Measures Definitions."</t>
  </si>
  <si>
    <t>Two months ended</t>
  </si>
  <si>
    <t>Post-Merger</t>
  </si>
  <si>
    <t>Pre-Merger</t>
  </si>
  <si>
    <t>Assets</t>
  </si>
  <si>
    <t>Investments:</t>
  </si>
  <si>
    <t>Fixed maturity securities available for sale, at fair value, net of allowance for credit losses of $15 at September 30, 2022</t>
  </si>
  <si>
    <t>Preferred securities, at fair value</t>
  </si>
  <si>
    <t>Equity securities, at fair value</t>
  </si>
  <si>
    <t>Derivative investments</t>
  </si>
  <si>
    <t>Mortgage loans, net of allowance for credit losses of $38 at September 30, 2022</t>
  </si>
  <si>
    <t>Investments in unconsolidated affiliates</t>
  </si>
  <si>
    <t>Other long-term investments</t>
  </si>
  <si>
    <t>Short-term investments</t>
  </si>
  <si>
    <t>Total investments</t>
  </si>
  <si>
    <t>Cash and cash equivalents</t>
  </si>
  <si>
    <t>Trade and notes receivables</t>
  </si>
  <si>
    <t>Funds withheld for reinsurance receivable, at fair value</t>
  </si>
  <si>
    <t>Reinsurance recoverable, net of allowance for credit losses of $19 at September 30, 2022</t>
  </si>
  <si>
    <t>Goodwill</t>
  </si>
  <si>
    <t>Prepaid expenses and other assets</t>
  </si>
  <si>
    <t>Lease assets</t>
  </si>
  <si>
    <t>Other intangible assets, net</t>
  </si>
  <si>
    <t>Property and equipment, net</t>
  </si>
  <si>
    <t>Income taxes receivable</t>
  </si>
  <si>
    <t>Deferred tax asset</t>
  </si>
  <si>
    <t>Total assets</t>
  </si>
  <si>
    <t>Liabilities and Equity</t>
  </si>
  <si>
    <t>Income taxes payable</t>
  </si>
  <si>
    <t>Deferred tax liability</t>
  </si>
  <si>
    <t>Notes payable</t>
  </si>
  <si>
    <t>Funds withheld for reinsurance liabilities</t>
  </si>
  <si>
    <t>Lease liabilities</t>
  </si>
  <si>
    <t>Liabilities - discontinued operations</t>
  </si>
  <si>
    <t>Total liabilities</t>
  </si>
  <si>
    <t>Equity:</t>
  </si>
  <si>
    <t>Common stock</t>
  </si>
  <si>
    <t>Preferred stock</t>
  </si>
  <si>
    <t>Additional paid-in-capital</t>
  </si>
  <si>
    <t>Retained earnings</t>
  </si>
  <si>
    <t>Accumulated other comprehensive (loss) income ("AOCI")</t>
  </si>
  <si>
    <t>Treasury stock</t>
  </si>
  <si>
    <t>Total equity</t>
  </si>
  <si>
    <t>Total liabilities and equity</t>
  </si>
  <si>
    <t>Less: AOCI</t>
  </si>
  <si>
    <t>Seven months ended</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</si>
  <si>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</si>
  <si>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</si>
  <si>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</si>
  <si>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</si>
  <si>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</si>
  <si>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</si>
  <si>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</si>
  <si>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</si>
  <si>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</si>
  <si>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</si>
  <si>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</si>
  <si>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</si>
  <si>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</si>
  <si>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</si>
  <si>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t>
  </si>
  <si>
    <t>Income tax expense</t>
  </si>
  <si>
    <t>Earnings (loss) from equity investments</t>
  </si>
  <si>
    <t>Net earnings from continuing operations</t>
  </si>
  <si>
    <t xml:space="preserve">   (Loss) earnings from discontinued operations, net of tax</t>
  </si>
  <si>
    <t>Less Preferred stock dividend</t>
  </si>
  <si>
    <t>(a) Included within "Escrow, title-related and other fees" in FNF 10-K/ 10-Q.</t>
  </si>
  <si>
    <t>Non-GAAP adjustments (a):</t>
  </si>
  <si>
    <t>Recognized (gains) and losses, net</t>
  </si>
  <si>
    <t>Indexed product related derivatives</t>
  </si>
  <si>
    <t>Purchase price amortization</t>
  </si>
  <si>
    <t>Income taxes on non-GAAP adjustments</t>
  </si>
  <si>
    <t xml:space="preserve">      Interest and investment income </t>
  </si>
  <si>
    <t xml:space="preserve">          Total revenues</t>
  </si>
  <si>
    <t xml:space="preserve">      Personnel costs</t>
  </si>
  <si>
    <t xml:space="preserve">      Interest expense</t>
  </si>
  <si>
    <t xml:space="preserve">         Total benefits and expenses</t>
  </si>
  <si>
    <t xml:space="preserve"> Income tax expense</t>
  </si>
  <si>
    <t>Earnings (loss) from Equity Investments</t>
  </si>
  <si>
    <t>Adjusted net earnings (1)</t>
  </si>
  <si>
    <t>Earnings from discontinued operations</t>
  </si>
  <si>
    <t>Net adjusted earnings (loss)</t>
  </si>
  <si>
    <t>Less: Preferred stock dividend</t>
  </si>
  <si>
    <t>A.M. Best</t>
  </si>
  <si>
    <t>S&amp;P</t>
  </si>
  <si>
    <t>Fitch</t>
  </si>
  <si>
    <t>Moody's</t>
  </si>
  <si>
    <t>Holding Company Ratings</t>
  </si>
  <si>
    <t>F&amp;G Annuities &amp; Life, Inc.</t>
  </si>
  <si>
    <t>Issuer Credit / Default Rating</t>
  </si>
  <si>
    <t>Not Rated</t>
  </si>
  <si>
    <t>BBB-</t>
  </si>
  <si>
    <t>BBB</t>
  </si>
  <si>
    <t>Ba2</t>
  </si>
  <si>
    <t>Outlook</t>
  </si>
  <si>
    <t>Stable</t>
  </si>
  <si>
    <t>Positive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</si>
  <si>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</si>
  <si>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</si>
  <si>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</si>
  <si>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</si>
  <si>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</si>
  <si>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</si>
  <si>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</si>
  <si>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</si>
  <si>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</si>
  <si>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</si>
  <si>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</si>
  <si>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</si>
  <si>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 xml:space="preserve">A- </t>
  </si>
  <si>
    <t>F&amp;G Life Re Ltd</t>
  </si>
  <si>
    <t>F&amp;G Cayman Re Ltd</t>
  </si>
  <si>
    <t>Net investment income</t>
  </si>
  <si>
    <t>AAUM (a)</t>
  </si>
  <si>
    <t>Assets Under Management Rollforward and Average Assets Under Management</t>
  </si>
  <si>
    <t>AUM at beginning of period (a)</t>
  </si>
  <si>
    <t>Net new business asset flows</t>
  </si>
  <si>
    <t>Net reinsurance and other transactions</t>
  </si>
  <si>
    <t>AUM at end of period (a)</t>
  </si>
  <si>
    <t>Annuity Account Balance Rollforward (a)</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</si>
  <si>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</si>
  <si>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</si>
  <si>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</si>
  <si>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</si>
  <si>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</si>
  <si>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</si>
  <si>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</si>
  <si>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</si>
  <si>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(a)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</si>
  <si>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</si>
  <si>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</si>
  <si>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</si>
  <si>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</si>
  <si>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</si>
  <si>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</si>
  <si>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</si>
  <si>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</si>
  <si>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</si>
  <si>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</si>
  <si>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</si>
  <si>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</si>
  <si>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</si>
  <si>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</si>
  <si>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</si>
  <si>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</si>
  <si>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</si>
  <si>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</si>
  <si>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</si>
  <si>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</si>
  <si>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</si>
  <si>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</si>
  <si>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</si>
  <si>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</si>
  <si>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</si>
  <si>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</si>
  <si>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</si>
  <si>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</si>
  <si>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</si>
  <si>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</si>
  <si>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</si>
  <si>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</si>
  <si>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</si>
  <si>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</si>
  <si>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</si>
  <si>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</si>
  <si>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</si>
  <si>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Total fixed maturity securities, available for sale</t>
  </si>
  <si>
    <t>Equity securities</t>
  </si>
  <si>
    <t>Alternative investments:</t>
  </si>
  <si>
    <t>Private equity</t>
  </si>
  <si>
    <t>Real assets</t>
  </si>
  <si>
    <t>Credit</t>
  </si>
  <si>
    <t>Commercial mortgage loans</t>
  </si>
  <si>
    <t>Residential mortgage loans</t>
  </si>
  <si>
    <t>Other (primarily derivatives and company owned life insurance)</t>
  </si>
  <si>
    <t>Short term investments</t>
  </si>
  <si>
    <t>Total (a)</t>
  </si>
  <si>
    <t>(a) Asset duration of 5.0 years and 6.4 years vs. liability duration of 4.9 years and 7.1 years for the periods ending September 30, 2022 and December 31, 2021,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</si>
  <si>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</si>
  <si>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</si>
  <si>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</si>
  <si>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</si>
  <si>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</si>
  <si>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</si>
  <si>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</si>
  <si>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</si>
  <si>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</si>
  <si>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</si>
  <si>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</si>
  <si>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</si>
  <si>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</si>
  <si>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</si>
  <si>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</si>
  <si>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</si>
  <si>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5</t>
  </si>
  <si>
    <t>Parent Company/Principal Reinsurers</t>
  </si>
  <si>
    <t>Reinsurance Recoverable (a)</t>
  </si>
  <si>
    <t>AM Best</t>
  </si>
  <si>
    <t>Aspida Life Re Ltd</t>
  </si>
  <si>
    <t xml:space="preserve"> A- </t>
  </si>
  <si>
    <t xml:space="preserve"> not rated </t>
  </si>
  <si>
    <t>Wilton Re</t>
  </si>
  <si>
    <t xml:space="preserve"> A+ </t>
  </si>
  <si>
    <t>Somerset Reinsurance Ltd</t>
  </si>
  <si>
    <t xml:space="preserve"> BBB+ </t>
  </si>
  <si>
    <t>London Life Reinsurance Co.</t>
  </si>
  <si>
    <t>Security Life of Denver</t>
  </si>
  <si>
    <t xml:space="preserve"> Baa1 </t>
  </si>
  <si>
    <t>(a) Reinsurance recoverables do not include unearned ceded premiums that would be recovered in the event of early termination of certain traditional life policies.</t>
  </si>
  <si>
    <t>Non-GAAP Financial Measures Definitions</t>
  </si>
  <si>
    <t>The following represents the definitions of non-GAAP measures used by F&amp;G, as an operating segment of FNF:</t>
  </si>
  <si>
    <t>Adjusted Net Earnings Attributable to Common Shareholders (Adjusted Net Earnings)</t>
  </si>
  <si>
    <t>(ii) Indexed product related derivatives: the impacts related to changes in the fair value, including both realized and unrealized gains and losses, of index product related derivatives and embedded derivatives, net of hedging cost;</t>
  </si>
  <si>
    <t>(iv) Transaction costs: the impacts related to acquisition, integration and merger related items;</t>
  </si>
  <si>
    <t>(vi) Amortization of actuarial intangibles and SOP 03-1 reserve offset: The intangibles amortization and SOP 03-1 change offsets related to the above mentioned adjustments; and</t>
  </si>
  <si>
    <t>(vii) Income taxes: the income tax impact related to the above mentioned adjustments is measured using an effective tax rate, as appropriate by tax jurisdiction.</t>
  </si>
  <si>
    <t>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Adjusted net earnings should not be used as a substitute for net earnings (loss). However, we believe the adjustments made to net earnings (loss) in order to derive adjusted net earnings provide an understanding of our overall results of operations.</t>
  </si>
  <si>
    <t>Adjusted Net Earnings Attributable to Common Shareholders</t>
  </si>
  <si>
    <t>Adjusted Net Earnings attributable to common shareholders is a non-GAAP economic measure we use to evaluate financial performance attributable to our common shareholders each period. Adjusted net earnings attributable to common shareholders is calculated by adjusting net earnings (loss) available to common shareholders to eliminate the same items as described in the Adjusted Net Earnings paragraph above. While these adjustments are an integral part of the overall performance of the Company, market conditions and/or the non-operating nature of these items can overshadow the underlying performance of the core business.  Accordingly, Management considers this to be a useful measure internally and to investors and analysts in analyzing the trends of our operations.  Adjusted net earnings should not be used as a substitute for net earnings (loss). However, we believe the adjustments made to net earnings (loss) in order to derive adjusted net earnings provide an understanding of our overall results of operations.</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</si>
  <si>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</si>
  <si>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</si>
  <si>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Total Equity excluding AOCI</t>
  </si>
  <si>
    <t>Total Capitalization excluding AOCI</t>
  </si>
  <si>
    <t>Debt-to-Capitalization excluding AOCI</t>
  </si>
  <si>
    <t>Debt-to-capitalization excluding AOCI ratio is computed by dividing total debt by total capitalization excluding AOCI. Management considers this non-GAAP financial measure to be useful internally and to investors and analysts when assessing its capital position.</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</si>
  <si>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</si>
  <si>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</si>
  <si>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</si>
  <si>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</si>
  <si>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</si>
  <si>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</si>
  <si>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</si>
  <si>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</si>
  <si>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Assets Under Management (AUM)</t>
  </si>
  <si>
    <t>AUM is calculated as the sum of:</t>
  </si>
  <si>
    <t xml:space="preserve">(i) total invested assets at amortized cost, excluding derivatives, net of reinsurance qualifying for risk transfer in accordance with GAAP; </t>
  </si>
  <si>
    <t xml:space="preserve">(ii) related party loans and investments; </t>
  </si>
  <si>
    <t xml:space="preserve">(iii) accrued investment income; </t>
  </si>
  <si>
    <t xml:space="preserve">(iv) the net payable/receivable for the purchase/sale of investments; and </t>
  </si>
  <si>
    <t>(v) cash and cash equivalents excluding derivative collateral at the beginning of the period and the end of each month in the period, divided by the total number of months in the period plus one.</t>
  </si>
  <si>
    <t>Average Assets Under Management (AAUM) (Quarterly and YTD)</t>
  </si>
  <si>
    <t>Yield on AAUM</t>
  </si>
  <si>
    <t>Sales</t>
  </si>
  <si>
    <t>Financial Supplement - September 30, 2022</t>
  </si>
  <si>
    <t>Adjusted Net Earnings - Significant Income and Expense Items</t>
  </si>
  <si>
    <t>Adjusted Return on Assets (Dollars)</t>
  </si>
  <si>
    <t>Adjusted Return on Assets (Basis Points)</t>
  </si>
  <si>
    <t>Capitalization and Reconcilation of Total Equity to Total Equity excluding AOCI</t>
  </si>
  <si>
    <t>(c) Adjusted return on assets is calculated by dividing annualized adjusted net earnings by year-to-date AAUM..</t>
  </si>
  <si>
    <t xml:space="preserve">Adjusted return on assets  (a) (b) (c) </t>
  </si>
  <si>
    <t>Adjusted net earnings attributable to common shareholders ("Adjusted net earnings") (a) (b)</t>
  </si>
  <si>
    <t>Total Net Sales</t>
  </si>
  <si>
    <t>Reconciliation from Net Earnings to Adjusted Earnings (a) (b)</t>
  </si>
  <si>
    <t>Net realized and unrealized gains (losses) on fixed maturity available-for-sale securities, equity securities and other invested assets</t>
  </si>
  <si>
    <t>Change in allowance for expected credit losses</t>
  </si>
  <si>
    <t>Change in fair value of reinsurance related embedded derivatives</t>
  </si>
  <si>
    <t>Change in fair value of other derivatives and embedded derivatives</t>
  </si>
  <si>
    <t>Recognized (gains) losses, net</t>
  </si>
  <si>
    <t>Transaction costs and other non-recurring items (c)</t>
  </si>
  <si>
    <t>Amortization of actuarial intangibles and SOP-03-1 reserve offset on non-GAAP adjustments</t>
  </si>
  <si>
    <t>Adjusted net earnings (a)</t>
  </si>
  <si>
    <t>Adjusted net earnings under previous definition</t>
  </si>
  <si>
    <t>Difference in adjusted net earnings to amounts previously reported under old definition</t>
  </si>
  <si>
    <t>The financial statements and financial exhibits included herein are unaudited. F&amp;G is an operating segment of FNF ("the Company") and these financial statements and exhibits should be read in conjunction with the Company's periodic reports on Form 10-K, Form 10-Q and Form 8-K. F&amp;G was acquired by FNF on June 1, 2020.</t>
  </si>
  <si>
    <t>Generally Accepted Accounting Principles ("GAAP") is the term used to refer to the standard framework of guidelines for financial accounting. GAAP includes the standards, conventions, and rules accountants follow in recording and summarizing transactions and in the preparation of financial statements. In addition to reporting financial results in accordance with GAAP, this document includes non-GAAP financial measures, which the Company believes are useful to help investors better understand its financial performance, competitive position and prospects for the future. Management believes these non-GAAP financial measures may be useful in certain instances to provide additional meaningful comparisons between current results and results in prior operating periods. Our non-GAAP measures may not be comparable to similarly titled measures of other organizations because other organizations may not calculate such non-GAAP measures in the same manner as we do. The presentation of this financial information is not intended to be considered in isolation of or as a substitute for, or superior to, the financial information prepared and presented in accordance with GAAP. By disclosing these non-GAAP financial measures, the Company believes it offers investors a greater understanding of, and an enhanced level of transparency into, the means by which the Company’s management operates the Company. Any non-GAAP measures should be considered in context with the GAAP financial presentation and should not be considered in isolation or as a substitute for GAAP net earnings, net earnings attributable to common shareholders, or any other measures derived in accordance with GAAP as measures of operating performance or liquidity. Reconciliations of these non-GAAP financial measures to the most directly comparable GAAP measures are provided within.</t>
  </si>
  <si>
    <t>(b) Effective this quarter, presentations of adjusted net earnings and adjusted return on assets will no longer include the alternative investment yield adjustment to normalize alternative investment portfolio returns. Prior periods are presented on a comparable basis to reflect the new definition of adjusted net earnings.</t>
  </si>
  <si>
    <t>Contractholder funds</t>
  </si>
  <si>
    <t>Future policy benefits</t>
  </si>
  <si>
    <t>Accounts payable and accrued liabilities</t>
  </si>
  <si>
    <t>The table below provides a comparison of adjusted net earnings by quarter and year to date per the new adjusted net earnings definition (Refer to "Non-GAAP Financial Measures Definitions"), which no longer includes the alternative investment yield adjustment to normalize alternative investment portfolio returns, versus results previously reported:</t>
  </si>
  <si>
    <t>(c) For the three and nine months ended September 30, 2021, reflects a one-time favorable adjustment to benefits and other changes in policy reserves and depreciation and amortization resulting from an actuarial system conversion which reflects modeling enhancement and other refinements of $284.</t>
  </si>
  <si>
    <t>Adjusted Net Earnings Statement (a) (b)</t>
  </si>
  <si>
    <t xml:space="preserve">      Life insurance premiums and other fees (c) (h)</t>
  </si>
  <si>
    <t xml:space="preserve">      Recognized gains and losses, net (d)</t>
  </si>
  <si>
    <t xml:space="preserve">      Benefits and other changes in policy reserves (e) (h)</t>
  </si>
  <si>
    <t xml:space="preserve">      Other operating expenses (f)</t>
  </si>
  <si>
    <t xml:space="preserve">      Depreciation and amortization (g)</t>
  </si>
  <si>
    <t>(c) Life insurance premiums and other fees are included within "Escrow, title-related and other fees" in FNF 10-K/ 10-Q, and have been adjusted to remove primarily the impact of unearned revenue on the adjustments below.</t>
  </si>
  <si>
    <t>(d)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t>
  </si>
  <si>
    <t>(e) Benefits and other changes in policy reserves has been adjusted to remove the effects of the changes in fair values of indexed product embedded derivatives, changes in allowance for expected credit losses on reinsurance recoverables, the fair value impacts of assumed reinsurance, those resulting from the implementation of a new actuarial system at September 30, 2021, and changes in the SOP 03-1 reserve resulting from the adjustments above, as applicable.</t>
  </si>
  <si>
    <t>(f) Other operating expenses have been adjusted to remove the effects of transaction costs.</t>
  </si>
  <si>
    <t>(g) Depreciation and amortization has been adjusted to remove the impact on DAC, VOBA, and DSI of the adjustments above, as applicable, purchase price amortization and those resulting from the implementation of a new actuarial valuation system at September 30, 2021.</t>
  </si>
  <si>
    <t>(h) Includes premiums from agreements related to our new PRT business beginning in the three months ended September 30, 2021.</t>
  </si>
  <si>
    <t>Adjusted Net Earnings - Significant Income and Expense Items (a)</t>
  </si>
  <si>
    <t>Adjusted net earnings of $112 million for the three months ended June 30, 2022 included a $38 million unrealized gain from alternative investments, $30 million income from actuarial assumption updates and $6 million of CLO redemption gains and other income. Alternative investments net investment income based on management’s long-term expected return of approximately 10% was $54 million.</t>
  </si>
  <si>
    <t>Adjusted net earnings of $83 million for the three months ended March 31, 2022 included a $38 million unrealized gain from alternative investments, $22 million income of CLO redemption gains and other income; partially offset by ($38) million tax valuation allowance expense. Alternative investments net investment income based on management’s long-term expected return of approximately 10% was $37 million.</t>
  </si>
  <si>
    <t>Adjusted net earnings of $142 million for the three months ended Decmber 31, 2021 included a $118 million unrealized gain from alternative investments and $3 million income of CLO redemption gains and other income. Alternative investments net investment income based on management’s long-term expected return of approximately 10% was $66 million.</t>
  </si>
  <si>
    <t>Adjusted net earnings of $409 million for the nine months ended September 30, 2021 included a $241 million unrealized gain from alternative investments, $36 million of CLO redemption gains and other income, $17 million income from net favorable mortality experience and other reserve changes, and $8 million income from actuarial intangibles unlocking. Alternative investments net investment income based on management’s long-term expected return of approximately 10% was $103 million.</t>
  </si>
  <si>
    <t>(Dollars)</t>
  </si>
  <si>
    <t>(a) Refer to "Non-GAAP Financial Measures Definitions"</t>
  </si>
  <si>
    <t>(c) Adjusted return on assets (Basis Points) is calculated by dividing annualized adjusted net earnings by year-to-date AAUM..</t>
  </si>
  <si>
    <t>AAUM YTD (a)</t>
  </si>
  <si>
    <t>Adjusted return on assets (a) (b) (c)</t>
  </si>
  <si>
    <t>Expenses (Operating, interest &amp; taxes)</t>
  </si>
  <si>
    <t>Product margin</t>
  </si>
  <si>
    <t>Cost of funds</t>
  </si>
  <si>
    <t>Portfolio earned yield</t>
  </si>
  <si>
    <t>(Basis Points)</t>
  </si>
  <si>
    <t>Adjusted net earnings (a) (b)</t>
  </si>
  <si>
    <t>Capitalization:</t>
  </si>
  <si>
    <t>Notes payable (aggregate principal amount)</t>
  </si>
  <si>
    <t>Total Equity</t>
  </si>
  <si>
    <t>Total Capitalization</t>
  </si>
  <si>
    <t>Total Capitalization excluding AOCI (a)</t>
  </si>
  <si>
    <t>Reconciliation of Total Equity to Total Equity excluding AOCI:</t>
  </si>
  <si>
    <t>Total Equity excluding AOCI (a)</t>
  </si>
  <si>
    <t>Debt-to-Capital Ratios:</t>
  </si>
  <si>
    <t>Total Debt to Capitaliztion, excluding AOCI (a)</t>
  </si>
  <si>
    <t>(Dollars in millions, except per share data)</t>
  </si>
  <si>
    <t>Adjusted net earnings attributable to common shareholders (“Adjusted net earnings”) is a non-GAAP economic measure we use to evaluate financial performance each period. Adjusted net earnings is calculated by adjusting net earnings (loss) from continuing operations attributable to common shareholders to eliminate:</t>
  </si>
  <si>
    <t>(i) Recognized (gains) and losses, net: the impact of net investment gains/losses, including changes in allowance for expected credit losses and other than temporary impairment (“OTTI”) losses, recognized in operations; and the effect of changes in fair value of the reinsurance related embedded derivative;</t>
  </si>
  <si>
    <t>(iii) Purchase price amortization: the impacts related to the amortization of certain intangibles (internally developed software, trademarks and value of distribution asset (“VODA”)) recognized as a result of acquisition activities;</t>
  </si>
  <si>
    <t>(v) Other “non-recurring,” “infrequent” or “unusual items”: Management excludes certain items determined to be “non-recurring,” “infrequent” or “unusual” from adjusted net earnings when incurred if it is determined these expenses are not a reflection of the core business and when the nature of the item is such that it is not reasonably likely to recur within two years and/or there was not a similar item in the preceding two years.</t>
  </si>
  <si>
    <t>Total Equity excluding AOCI is based on Total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Total Equity.</t>
  </si>
  <si>
    <t>Total Capitalization excluding AOCI is based on Total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to help assess the capital position of the Company.</t>
  </si>
  <si>
    <t>Management considers this non-GAAP financial measure to be useful internally and to investors and analysts when assessing the rate of return on assets available for reinvestment.</t>
  </si>
  <si>
    <t>AAUM is calculated as AUM at the beginning of the period and the end of each month in the period, divided by the total number of months in the period plus one.</t>
  </si>
  <si>
    <t>Adjusted return on assets is calculated by dividing annualized adjusted net earnings by year-to-date AAUM. Return on assets is comprised of net investment income, less cost of funds, and less expenses (including operating expenses, interest expense and income taxes) consistent with our adjusted net earnings definition and related adjustments. Cost of funds includes liability costs related to cost of crediting on both deferred annuities and institutional products as well as other liability costs. Management considers this non-GAAP financial measure to be useful internally and to investors and analysts when assessing financial performance and profitability earned on AAUM.</t>
  </si>
  <si>
    <t>Yield on AAUM is calculated by dividing annualized net investment income by AAUM. Management considers this non-GAAP financial measure to be useful internally and to investors and analysts when assessing the level of return earned on AAUM.</t>
  </si>
  <si>
    <t>Annuity, IUL, funding agreement and non-life contingent PRT sales are not derived from any specific GAAP income statement accounts or line items and should not be viewed as a substitute for any financial measure determined in accordance with GAAP. Sales from these products are recorded as deposit liabilities (i.e. contractholder funds) within the Company's consolidated financial statements in accordance with GAAP. Life contingent PRT sales are recorded as premiums in revenues within the consolidated financial statements. Management believes that presentation of sales, as measured for management purposes, enhances the understanding of our business and helps depict longer term trends that may not be apparent in the results of operations due to the timing of sales and revenue recognition.</t>
  </si>
  <si>
    <t>E.     Non-GAAP Financial Measures Definitions</t>
  </si>
  <si>
    <t>Each reporting period, we identify significant income and expense items that help explain the trends in our adjusted net earnings, as we believe these items provide further clarity to the financial performance of the business. Those significant income and expense items are reported after actuarial intangibles and SOP 03-1 reserve offsets and taxes.</t>
  </si>
  <si>
    <t>Adjusted net earnings of $160 million for the three months ended September 30, 2021 included a $108 million unrealized gain from alternative investments and $27 million of CLO redemption gains and other income. Alternative investments net investment income based on management’s long-term expected return of approximately 9% was $49 million.</t>
  </si>
  <si>
    <t>(b) Refer to Adjusted Net Earnings - Significant Income and Expense Items on page 6.</t>
  </si>
  <si>
    <t>(a) Refer to Reconciliation from Earnings to Adjusted Net Earnings on page 4 and Adjusted Net Earnings Statement on page 5.</t>
  </si>
  <si>
    <t>Adjusted net earnings of $12 million for the three months ended September 30, 2022 included a $10 million unrealized loss from alternative investments and $5 million of other net expense items. Alternative investments net investment income based on management’s long-term expected return of approximately 10% was $83 million.</t>
  </si>
  <si>
    <t>Adjusted net earnings of $207 million for the nine months ended September 30, 2022 included a $66 million unrealized gain from alternative investments, $42 million income from actuarial assumption updates and other changes in reserves, $20 million of CLO redemption gains and other income; partially offset by ($47) million income tax valuation allowance and other expense items. Alternative investments net investment income based on management’s long-term expected return of approximately 10% was $174 million.</t>
  </si>
  <si>
    <t>(b) Yield on AAUM reflects significant income and expense items, such as alternative investment mark-to-market, gains on CLO redemptions and bond prepay income. See page 6 for further discussion of these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</si>
</sst>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3" formatCode="_(* #,##0.00_);_(* \(#,##0.00\);_(* &quot;-&quot;??_);_(@_)"/>
    <numFmt numFmtId="164" formatCode="mmmm\ d\,\ yyyy"/>
    <numFmt numFmtId="165" formatCode="#0;&quot;-&quot;#0;#0;_(@_)"/>
    <numFmt numFmtId="166" formatCode="&quot;$&quot;* #,##0,,_);&quot;$&quot;* \(#,##0,,\);&quot;$&quot;* #,##0,,_);_(@_)"/>
    <numFmt numFmtId="167" formatCode="&quot;$&quot;* #0,,_);&quot;$&quot;* \(#0,,\);&quot;$&quot;* #0,,_);_(@_)"/>
    <numFmt numFmtId="168" formatCode="* #,##0,,;* \(#,##0,,\);* #,##0,,;_(@_)"/>
    <numFmt numFmtId="169" formatCode="#,##0.0_)%;\(#,##0.0\)%;#,##0.0_)%;_(@_)"/>
    <numFmt numFmtId="170" formatCode="#0.0_)%;\(#0.0\)%;&quot;—&quot;_)\%;_(@_)"/>
    <numFmt numFmtId="171" formatCode="#0.00_)%;\(#0.00\)%;&quot;—&quot;_)\%;_(@_)"/>
    <numFmt numFmtId="172" formatCode="#,##0.00_)%;\(#,##0.00\)%;&quot;—&quot;_)\%;_(@_)"/>
    <numFmt numFmtId="173" formatCode="&quot;$&quot;* #,##0,,_);&quot;$&quot;* \(#,##0,,\);&quot;$&quot;* &quot;—&quot;_);_(@_)"/>
    <numFmt numFmtId="174" formatCode="* #,##0,,;* \(#,##0,,\);* &quot;—&quot;;_(@_)"/>
    <numFmt numFmtId="175" formatCode="mmmm\ d\,\_x000a_yyyy"/>
    <numFmt numFmtId="176" formatCode="#,##0_)%;\(#,##0\)%;&quot;—&quot;_)\%;_(@_)"/>
    <numFmt numFmtId="177" formatCode="#0_)%;\(#0\)%;&quot;—&quot;_)\%;_(@_)"/>
    <numFmt numFmtId="178" formatCode="#0;&quot;-&quot;#0;&quot;—&quot;;_(@_)"/>
    <numFmt numFmtId="179" formatCode="###0;&quot;-&quot;###0;###0;_(@_)"/>
    <numFmt numFmtId="180" formatCode="0.0%"/>
    <numFmt numFmtId="181" formatCode="#,##0.00_)%;\(#,##0.00\)%;&quot;-&quot;_)\%;_(@_)"/>
  </numFmts>
  <fonts count="28"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sz val="12"/>
      <color rgb="FF000000"/>
      <name val="Times New Roman"/>
      <family val="1"/>
    </font>
    <font>
      <i/>
      <sz val="12"/>
      <color rgb="FF000000"/>
      <name val="Times New Roman"/>
      <family val="1"/>
    </font>
    <font>
      <b/>
      <sz val="9"/>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8"/>
      <color rgb="FF000000"/>
      <name val="Arial"/>
      <family val="2"/>
    </font>
    <font>
      <b/>
      <u/>
      <sz val="8"/>
      <color rgb="FF000000"/>
      <name val="Times New Roman"/>
      <family val="1"/>
    </font>
    <font>
      <b/>
      <sz val="11"/>
      <color rgb="FF000000"/>
      <name val="Times New Roman"/>
      <family val="1"/>
    </font>
    <font>
      <b/>
      <u/>
      <sz val="10"/>
      <color rgb="FF000000"/>
      <name val="Times New Roman"/>
      <family val="1"/>
    </font>
    <font>
      <u/>
      <sz val="8"/>
      <color rgb="FF000000"/>
      <name val="Times New Roman"/>
      <family val="1"/>
    </font>
    <font>
      <b/>
      <i/>
      <sz val="10"/>
      <color rgb="FF000000"/>
      <name val="Times New Roman"/>
      <family val="1"/>
    </font>
    <font>
      <sz val="10"/>
      <name val="Arial"/>
      <family val="2"/>
    </font>
    <font>
      <b/>
      <sz val="10"/>
      <name val="Arial"/>
      <family val="2"/>
    </font>
    <font>
      <sz val="10"/>
      <name val="Arial"/>
      <family val="2"/>
    </font>
    <font>
      <sz val="10"/>
      <name val="Times New Roman"/>
      <family val="1"/>
    </font>
    <font>
      <b/>
      <u/>
      <sz val="10"/>
      <name val="Times New Roman"/>
      <family val="1"/>
    </font>
    <font>
      <u/>
      <sz val="10"/>
      <name val="Times New Roman"/>
      <family val="1"/>
    </font>
    <font>
      <b/>
      <u/>
      <sz val="10"/>
      <name val="Arial"/>
      <family val="2"/>
    </font>
    <font>
      <u/>
      <sz val="10"/>
      <name val="Arial"/>
      <family val="2"/>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63">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double">
        <color rgb="FF000000"/>
      </bottom>
      <diagonal/>
    </border>
    <border>
      <left/>
      <right style="thin">
        <color indexed="64"/>
      </right>
      <top style="thin">
        <color rgb="FF000000"/>
      </top>
      <bottom style="double">
        <color rgb="FF000000"/>
      </bottom>
      <diagonal/>
    </border>
    <border>
      <left/>
      <right style="thin">
        <color indexed="64"/>
      </right>
      <top/>
      <bottom style="thin">
        <color rgb="FF000000"/>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2" fillId="0" borderId="0" applyFont="0" applyFill="0" applyBorder="0" applyAlignment="0" applyProtection="0"/>
    <xf numFmtId="9" fontId="22" fillId="0" borderId="0" applyFont="0" applyFill="0" applyBorder="0" applyAlignment="0" applyProtection="0"/>
  </cellStyleXfs>
  <cellXfs count="550">
    <xf numFmtId="0" fontId="0" fillId="0" borderId="0" xfId="0"/>
    <xf numFmtId="0" fontId="7" fillId="0" borderId="0" xfId="0" applyFont="1" applyAlignment="1">
      <alignment wrapText="1"/>
    </xf>
    <xf numFmtId="0" fontId="6" fillId="0" borderId="0" xfId="0" applyFont="1" applyAlignment="1">
      <alignment horizontal="left" wrapText="1"/>
    </xf>
    <xf numFmtId="164" fontId="6" fillId="0" borderId="0" xfId="0" applyNumberFormat="1" applyFont="1" applyAlignment="1">
      <alignment horizontal="left" wrapText="1"/>
    </xf>
    <xf numFmtId="0" fontId="6"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indent="4"/>
    </xf>
    <xf numFmtId="0" fontId="11" fillId="0" borderId="1" xfId="0" applyFont="1" applyBorder="1" applyAlignment="1">
      <alignment wrapText="1"/>
    </xf>
    <xf numFmtId="0" fontId="12" fillId="0" borderId="2" xfId="0" applyFont="1" applyBorder="1" applyAlignment="1">
      <alignment horizontal="center" wrapText="1"/>
    </xf>
    <xf numFmtId="164" fontId="12" fillId="0" borderId="3" xfId="0" applyNumberFormat="1" applyFont="1" applyBorder="1" applyAlignment="1">
      <alignment horizontal="center" wrapText="1"/>
    </xf>
    <xf numFmtId="168" fontId="11" fillId="0" borderId="5" xfId="0" applyNumberFormat="1" applyFont="1" applyBorder="1" applyAlignment="1">
      <alignment wrapText="1"/>
    </xf>
    <xf numFmtId="0" fontId="11" fillId="0" borderId="0" xfId="0" applyFont="1" applyAlignment="1">
      <alignment horizontal="left" vertical="center" wrapText="1"/>
    </xf>
    <xf numFmtId="164" fontId="12" fillId="0" borderId="2" xfId="0" applyNumberFormat="1" applyFont="1" applyBorder="1" applyAlignment="1">
      <alignment horizontal="center" wrapText="1"/>
    </xf>
    <xf numFmtId="0" fontId="12" fillId="0" borderId="9" xfId="0" applyFont="1" applyBorder="1" applyAlignment="1">
      <alignment horizontal="left" wrapText="1"/>
    </xf>
    <xf numFmtId="168" fontId="11" fillId="0" borderId="10" xfId="0" applyNumberFormat="1" applyFont="1" applyBorder="1" applyAlignment="1">
      <alignment wrapText="1"/>
    </xf>
    <xf numFmtId="168" fontId="11" fillId="0" borderId="6" xfId="0" applyNumberFormat="1" applyFont="1" applyBorder="1" applyAlignment="1">
      <alignment wrapText="1"/>
    </xf>
    <xf numFmtId="168" fontId="11" fillId="0" borderId="7" xfId="0" applyNumberFormat="1" applyFont="1" applyBorder="1" applyAlignment="1">
      <alignment wrapText="1"/>
    </xf>
    <xf numFmtId="168" fontId="11" fillId="0" borderId="3" xfId="0" applyNumberFormat="1" applyFont="1" applyBorder="1" applyAlignment="1">
      <alignment wrapText="1"/>
    </xf>
    <xf numFmtId="0" fontId="12" fillId="0" borderId="3" xfId="0" applyFont="1" applyBorder="1" applyAlignment="1">
      <alignment horizontal="center" wrapText="1"/>
    </xf>
    <xf numFmtId="0" fontId="12" fillId="0" borderId="9" xfId="0" applyFont="1" applyBorder="1" applyAlignment="1">
      <alignment horizontal="center" wrapText="1"/>
    </xf>
    <xf numFmtId="0" fontId="1" fillId="0" borderId="9" xfId="0" applyFont="1" applyBorder="1" applyAlignment="1">
      <alignment wrapText="1"/>
    </xf>
    <xf numFmtId="164" fontId="13" fillId="0" borderId="3" xfId="0" applyNumberFormat="1" applyFont="1" applyBorder="1" applyAlignment="1">
      <alignment horizontal="center" wrapText="1"/>
    </xf>
    <xf numFmtId="0" fontId="14" fillId="0" borderId="3" xfId="0" applyFont="1" applyBorder="1" applyAlignment="1">
      <alignment wrapText="1"/>
    </xf>
    <xf numFmtId="0" fontId="11" fillId="2" borderId="9" xfId="0" applyFont="1" applyFill="1" applyBorder="1" applyAlignment="1">
      <alignment horizontal="right" wrapText="1"/>
    </xf>
    <xf numFmtId="0" fontId="11" fillId="2" borderId="0" xfId="0" applyFont="1" applyFill="1" applyAlignment="1">
      <alignment horizontal="right" wrapText="1"/>
    </xf>
    <xf numFmtId="0" fontId="11" fillId="2" borderId="4" xfId="0" applyFont="1" applyFill="1" applyBorder="1" applyAlignment="1">
      <alignment horizontal="right" wrapText="1"/>
    </xf>
    <xf numFmtId="0" fontId="14" fillId="0" borderId="9" xfId="0" applyFont="1" applyBorder="1" applyAlignment="1">
      <alignment wrapText="1"/>
    </xf>
    <xf numFmtId="0" fontId="14" fillId="2" borderId="4" xfId="0" applyFont="1" applyFill="1" applyBorder="1" applyAlignment="1">
      <alignment wrapText="1"/>
    </xf>
    <xf numFmtId="0" fontId="11" fillId="0" borderId="5" xfId="0" applyFont="1" applyBorder="1" applyAlignment="1">
      <alignment horizontal="right" wrapText="1"/>
    </xf>
    <xf numFmtId="0" fontId="11" fillId="0" borderId="9" xfId="0" applyFont="1" applyBorder="1" applyAlignment="1">
      <alignment horizontal="right" wrapText="1"/>
    </xf>
    <xf numFmtId="0" fontId="14" fillId="2" borderId="9" xfId="0" applyFont="1" applyFill="1" applyBorder="1" applyAlignment="1">
      <alignment wrapText="1"/>
    </xf>
    <xf numFmtId="0" fontId="11" fillId="0" borderId="9" xfId="0" applyFont="1" applyBorder="1" applyAlignment="1">
      <alignment wrapText="1"/>
    </xf>
    <xf numFmtId="0" fontId="1" fillId="0" borderId="3" xfId="0" applyFont="1" applyBorder="1" applyAlignment="1">
      <alignment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2" xfId="0" applyFont="1" applyBorder="1" applyAlignment="1">
      <alignment horizontal="left" wrapText="1"/>
    </xf>
    <xf numFmtId="0" fontId="1" fillId="0" borderId="2" xfId="0" applyFont="1" applyBorder="1" applyAlignment="1">
      <alignment wrapText="1"/>
    </xf>
    <xf numFmtId="0" fontId="1" fillId="0" borderId="15" xfId="0" applyFont="1" applyBorder="1" applyAlignment="1">
      <alignment wrapText="1"/>
    </xf>
    <xf numFmtId="0" fontId="1" fillId="0" borderId="1" xfId="0" applyFont="1" applyBorder="1" applyAlignment="1">
      <alignment wrapText="1"/>
    </xf>
    <xf numFmtId="0" fontId="12" fillId="0" borderId="3" xfId="0" applyFont="1" applyBorder="1" applyAlignment="1">
      <alignment horizontal="left" wrapText="1"/>
    </xf>
    <xf numFmtId="0" fontId="1" fillId="0" borderId="11" xfId="0" applyFont="1" applyBorder="1" applyAlignment="1">
      <alignment wrapText="1"/>
    </xf>
    <xf numFmtId="0" fontId="12" fillId="0" borderId="2" xfId="0" applyFont="1" applyBorder="1" applyAlignment="1">
      <alignment wrapText="1"/>
    </xf>
    <xf numFmtId="173" fontId="11" fillId="0" borderId="0" xfId="0" applyNumberFormat="1" applyFont="1" applyAlignment="1">
      <alignment wrapText="1"/>
    </xf>
    <xf numFmtId="173" fontId="11" fillId="0" borderId="5" xfId="0" applyNumberFormat="1" applyFont="1" applyBorder="1" applyAlignment="1">
      <alignment wrapText="1"/>
    </xf>
    <xf numFmtId="174" fontId="11" fillId="0" borderId="6" xfId="0" applyNumberFormat="1" applyFont="1" applyBorder="1" applyAlignment="1">
      <alignment wrapText="1"/>
    </xf>
    <xf numFmtId="174" fontId="11" fillId="0" borderId="7" xfId="0" applyNumberFormat="1" applyFont="1" applyBorder="1" applyAlignment="1">
      <alignment wrapText="1"/>
    </xf>
    <xf numFmtId="174" fontId="11" fillId="0" borderId="7" xfId="0" applyNumberFormat="1" applyFont="1" applyBorder="1" applyAlignment="1">
      <alignment wrapText="1"/>
    </xf>
    <xf numFmtId="0" fontId="14" fillId="0" borderId="2" xfId="0" applyFont="1" applyBorder="1" applyAlignment="1">
      <alignment wrapText="1"/>
    </xf>
    <xf numFmtId="0" fontId="14" fillId="0" borderId="15" xfId="0" applyFont="1" applyBorder="1" applyAlignment="1">
      <alignment wrapText="1"/>
    </xf>
    <xf numFmtId="164" fontId="12" fillId="0" borderId="1" xfId="0" applyNumberFormat="1" applyFont="1" applyBorder="1" applyAlignment="1">
      <alignment horizontal="center" wrapText="1"/>
    </xf>
    <xf numFmtId="0" fontId="11" fillId="0" borderId="3" xfId="0" applyFont="1" applyBorder="1" applyAlignment="1">
      <alignment horizontal="right" wrapText="1"/>
    </xf>
    <xf numFmtId="0" fontId="11" fillId="0" borderId="3" xfId="0" applyFont="1" applyBorder="1" applyAlignment="1">
      <alignment wrapText="1"/>
    </xf>
    <xf numFmtId="0" fontId="11" fillId="0" borderId="9" xfId="0" applyFont="1" applyBorder="1" applyAlignment="1">
      <alignment horizontal="left" wrapText="1"/>
    </xf>
    <xf numFmtId="0" fontId="11" fillId="0" borderId="9" xfId="0" applyFont="1" applyBorder="1" applyAlignment="1">
      <alignment horizontal="left" wrapText="1" indent="1"/>
    </xf>
    <xf numFmtId="174" fontId="11" fillId="0" borderId="0" xfId="0" applyNumberFormat="1" applyFont="1" applyAlignment="1">
      <alignment wrapText="1"/>
    </xf>
    <xf numFmtId="0" fontId="11" fillId="0" borderId="9" xfId="0" applyFont="1" applyBorder="1" applyAlignment="1">
      <alignment horizontal="left" wrapText="1" indent="4"/>
    </xf>
    <xf numFmtId="174" fontId="11" fillId="0" borderId="2" xfId="0" applyNumberFormat="1" applyFont="1" applyBorder="1" applyAlignment="1">
      <alignment wrapText="1"/>
    </xf>
    <xf numFmtId="174" fontId="11" fillId="0" borderId="3" xfId="0" applyNumberFormat="1" applyFont="1" applyBorder="1" applyAlignment="1">
      <alignment wrapText="1"/>
    </xf>
    <xf numFmtId="0" fontId="12" fillId="0" borderId="9" xfId="0" applyFont="1" applyBorder="1" applyAlignment="1">
      <alignment horizontal="left" wrapText="1" indent="4"/>
    </xf>
    <xf numFmtId="173" fontId="11" fillId="0" borderId="16" xfId="0" applyNumberFormat="1" applyFont="1" applyBorder="1" applyAlignment="1">
      <alignment wrapText="1"/>
    </xf>
    <xf numFmtId="0" fontId="11" fillId="0" borderId="9" xfId="0" applyFont="1" applyBorder="1" applyAlignment="1">
      <alignment wrapText="1" indent="1"/>
    </xf>
    <xf numFmtId="0" fontId="12" fillId="0" borderId="11" xfId="0" applyFont="1" applyBorder="1" applyAlignment="1">
      <alignment horizontal="left" wrapText="1" indent="4"/>
    </xf>
    <xf numFmtId="173" fontId="11" fillId="0" borderId="2" xfId="0" applyNumberFormat="1" applyFont="1" applyBorder="1" applyAlignment="1">
      <alignment wrapText="1"/>
    </xf>
    <xf numFmtId="0" fontId="1" fillId="2" borderId="4" xfId="0" applyFont="1" applyFill="1" applyBorder="1" applyAlignment="1">
      <alignment wrapText="1"/>
    </xf>
    <xf numFmtId="0" fontId="1" fillId="3" borderId="4" xfId="0" applyFont="1" applyFill="1" applyBorder="1" applyAlignment="1">
      <alignment wrapText="1"/>
    </xf>
    <xf numFmtId="0" fontId="11" fillId="3" borderId="4" xfId="0" applyFont="1" applyFill="1" applyBorder="1" applyAlignment="1">
      <alignment horizontal="left" wrapText="1"/>
    </xf>
    <xf numFmtId="0" fontId="1" fillId="3" borderId="9" xfId="0" applyFont="1" applyFill="1" applyBorder="1" applyAlignment="1">
      <alignment wrapText="1"/>
    </xf>
    <xf numFmtId="0" fontId="1" fillId="3" borderId="0" xfId="0" applyFont="1" applyFill="1" applyAlignment="1">
      <alignment wrapText="1"/>
    </xf>
    <xf numFmtId="0" fontId="12" fillId="3" borderId="4" xfId="0" applyFont="1" applyFill="1" applyBorder="1" applyAlignment="1">
      <alignment horizontal="left" wrapText="1" indent="4"/>
    </xf>
    <xf numFmtId="0" fontId="1" fillId="0" borderId="17" xfId="0" applyFont="1" applyBorder="1" applyAlignment="1">
      <alignment wrapText="1"/>
    </xf>
    <xf numFmtId="0" fontId="11" fillId="0" borderId="3" xfId="0" applyFont="1" applyBorder="1" applyAlignment="1">
      <alignment horizontal="left" wrapText="1"/>
    </xf>
    <xf numFmtId="0" fontId="1" fillId="3" borderId="8" xfId="0" applyFont="1" applyFill="1" applyBorder="1" applyAlignment="1">
      <alignment wrapText="1"/>
    </xf>
    <xf numFmtId="0" fontId="12" fillId="0" borderId="3" xfId="0" applyFont="1" applyBorder="1" applyAlignment="1">
      <alignment horizontal="left" wrapText="1" indent="4"/>
    </xf>
    <xf numFmtId="0" fontId="11" fillId="2" borderId="9" xfId="0" applyFont="1" applyFill="1" applyBorder="1" applyAlignment="1">
      <alignment horizontal="left" wrapText="1"/>
    </xf>
    <xf numFmtId="173" fontId="11" fillId="2" borderId="0" xfId="0" applyNumberFormat="1" applyFont="1" applyFill="1" applyAlignment="1">
      <alignment wrapText="1"/>
    </xf>
    <xf numFmtId="173" fontId="11" fillId="2" borderId="16" xfId="0" applyNumberFormat="1" applyFont="1" applyFill="1" applyBorder="1" applyAlignment="1">
      <alignment wrapText="1"/>
    </xf>
    <xf numFmtId="0" fontId="12" fillId="0" borderId="0" xfId="0" applyFont="1" applyAlignment="1">
      <alignment horizontal="center" wrapText="1"/>
    </xf>
    <xf numFmtId="164" fontId="12" fillId="0" borderId="0" xfId="0" applyNumberFormat="1" applyFont="1" applyAlignment="1">
      <alignment horizontal="center" wrapText="1"/>
    </xf>
    <xf numFmtId="175" fontId="12" fillId="0" borderId="10" xfId="0" applyNumberFormat="1" applyFont="1" applyBorder="1" applyAlignment="1">
      <alignment horizontal="center" wrapText="1"/>
    </xf>
    <xf numFmtId="0" fontId="12" fillId="0" borderId="0" xfId="0" applyFont="1" applyAlignment="1">
      <alignment wrapText="1"/>
    </xf>
    <xf numFmtId="0" fontId="12" fillId="0" borderId="6" xfId="0" applyFont="1" applyBorder="1" applyAlignment="1">
      <alignment wrapText="1"/>
    </xf>
    <xf numFmtId="0" fontId="13" fillId="0" borderId="9" xfId="0" applyFont="1" applyBorder="1" applyAlignment="1">
      <alignment wrapText="1"/>
    </xf>
    <xf numFmtId="174" fontId="11" fillId="0" borderId="5" xfId="0" applyNumberFormat="1" applyFont="1" applyBorder="1" applyAlignment="1">
      <alignment wrapText="1"/>
    </xf>
    <xf numFmtId="0" fontId="11" fillId="0" borderId="9" xfId="0" applyFont="1" applyBorder="1" applyAlignment="1">
      <alignment wrapText="1" indent="2"/>
    </xf>
    <xf numFmtId="0" fontId="11" fillId="0" borderId="7" xfId="0" applyFont="1" applyBorder="1" applyAlignment="1">
      <alignment wrapText="1"/>
    </xf>
    <xf numFmtId="0" fontId="11" fillId="0" borderId="9" xfId="0" applyFont="1" applyBorder="1" applyAlignment="1">
      <alignment wrapText="1" indent="4"/>
    </xf>
    <xf numFmtId="174" fontId="11" fillId="0" borderId="14" xfId="0" applyNumberFormat="1" applyFont="1" applyBorder="1" applyAlignment="1">
      <alignment wrapText="1"/>
    </xf>
    <xf numFmtId="0" fontId="12" fillId="0" borderId="9" xfId="0" applyFont="1" applyBorder="1" applyAlignment="1">
      <alignment wrapText="1"/>
    </xf>
    <xf numFmtId="174" fontId="11" fillId="0" borderId="10" xfId="0" applyNumberFormat="1" applyFont="1" applyBorder="1" applyAlignment="1">
      <alignment wrapText="1"/>
    </xf>
    <xf numFmtId="0" fontId="11" fillId="0" borderId="9" xfId="0" applyFont="1" applyBorder="1" applyAlignment="1">
      <alignment wrapText="1"/>
    </xf>
    <xf numFmtId="173" fontId="11" fillId="0" borderId="19" xfId="0" applyNumberFormat="1" applyFont="1" applyBorder="1" applyAlignment="1">
      <alignment wrapText="1"/>
    </xf>
    <xf numFmtId="0" fontId="12" fillId="0" borderId="14" xfId="0" applyFont="1" applyBorder="1" applyAlignment="1">
      <alignment horizontal="center" wrapText="1"/>
    </xf>
    <xf numFmtId="0" fontId="11" fillId="0" borderId="10" xfId="0" applyFont="1" applyBorder="1" applyAlignment="1">
      <alignment horizontal="left" wrapText="1"/>
    </xf>
    <xf numFmtId="164" fontId="12" fillId="0" borderId="13" xfId="0" applyNumberFormat="1" applyFont="1" applyBorder="1" applyAlignment="1">
      <alignment horizontal="center" wrapText="1"/>
    </xf>
    <xf numFmtId="0" fontId="11" fillId="2" borderId="9" xfId="0" applyFont="1" applyFill="1" applyBorder="1" applyAlignment="1">
      <alignment wrapText="1"/>
    </xf>
    <xf numFmtId="173" fontId="11" fillId="2" borderId="3" xfId="0" applyNumberFormat="1" applyFont="1" applyFill="1" applyBorder="1" applyAlignment="1">
      <alignment wrapText="1"/>
    </xf>
    <xf numFmtId="173" fontId="11" fillId="2" borderId="1" xfId="0" applyNumberFormat="1" applyFont="1" applyFill="1" applyBorder="1" applyAlignment="1">
      <alignment wrapText="1"/>
    </xf>
    <xf numFmtId="0" fontId="11" fillId="2" borderId="0" xfId="0" applyFont="1" applyFill="1" applyAlignment="1">
      <alignment wrapText="1"/>
    </xf>
    <xf numFmtId="174" fontId="11" fillId="2" borderId="0" xfId="0" applyNumberFormat="1" applyFont="1" applyFill="1" applyAlignment="1">
      <alignment wrapText="1"/>
    </xf>
    <xf numFmtId="174" fontId="11" fillId="2" borderId="9" xfId="0" applyNumberFormat="1" applyFont="1" applyFill="1" applyBorder="1" applyAlignment="1">
      <alignment wrapText="1"/>
    </xf>
    <xf numFmtId="174" fontId="11" fillId="0" borderId="9" xfId="0" applyNumberFormat="1" applyFont="1" applyBorder="1" applyAlignment="1">
      <alignment wrapText="1"/>
    </xf>
    <xf numFmtId="0" fontId="12" fillId="0" borderId="11" xfId="0" applyFont="1" applyBorder="1" applyAlignment="1">
      <alignment horizontal="center" wrapText="1"/>
    </xf>
    <xf numFmtId="0" fontId="11" fillId="2" borderId="3" xfId="0" applyFont="1" applyFill="1" applyBorder="1" applyAlignment="1">
      <alignment horizontal="right" wrapText="1"/>
    </xf>
    <xf numFmtId="0" fontId="11" fillId="2" borderId="3" xfId="0" applyFont="1" applyFill="1" applyBorder="1" applyAlignment="1">
      <alignment horizontal="left" wrapText="1"/>
    </xf>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9" xfId="0" applyFont="1" applyFill="1" applyBorder="1" applyAlignment="1">
      <alignment horizontal="left" wrapText="1" indent="1"/>
    </xf>
    <xf numFmtId="174" fontId="11" fillId="3" borderId="0" xfId="0" applyNumberFormat="1" applyFont="1" applyFill="1" applyAlignment="1">
      <alignment wrapText="1"/>
    </xf>
    <xf numFmtId="174" fontId="11" fillId="2" borderId="7" xfId="0" applyNumberFormat="1" applyFont="1" applyFill="1" applyBorder="1" applyAlignment="1">
      <alignment wrapText="1"/>
    </xf>
    <xf numFmtId="0" fontId="11" fillId="3" borderId="0" xfId="0" applyFont="1" applyFill="1" applyAlignment="1">
      <alignment horizontal="right" wrapText="1"/>
    </xf>
    <xf numFmtId="0" fontId="11" fillId="3" borderId="9" xfId="0" applyFont="1" applyFill="1" applyBorder="1" applyAlignment="1">
      <alignment horizontal="right" wrapText="1"/>
    </xf>
    <xf numFmtId="0" fontId="11" fillId="2" borderId="7" xfId="0" applyFont="1" applyFill="1" applyBorder="1" applyAlignment="1">
      <alignment horizontal="right" wrapText="1"/>
    </xf>
    <xf numFmtId="0" fontId="11" fillId="2" borderId="9" xfId="0" applyFont="1" applyFill="1" applyBorder="1" applyAlignment="1">
      <alignment wrapText="1" indent="1"/>
    </xf>
    <xf numFmtId="0" fontId="11" fillId="2" borderId="9" xfId="0" applyFont="1" applyFill="1" applyBorder="1" applyAlignment="1">
      <alignment wrapText="1" indent="4"/>
    </xf>
    <xf numFmtId="174" fontId="11" fillId="2" borderId="2" xfId="0" applyNumberFormat="1" applyFont="1" applyFill="1" applyBorder="1" applyAlignment="1">
      <alignment wrapText="1"/>
    </xf>
    <xf numFmtId="0" fontId="11" fillId="2" borderId="9" xfId="0" applyFont="1" applyFill="1" applyBorder="1" applyAlignment="1">
      <alignment wrapText="1" indent="2"/>
    </xf>
    <xf numFmtId="0" fontId="11" fillId="3" borderId="9" xfId="0" applyFont="1" applyFill="1" applyBorder="1" applyAlignment="1">
      <alignment wrapText="1"/>
    </xf>
    <xf numFmtId="174" fontId="11" fillId="3" borderId="2" xfId="0" applyNumberFormat="1" applyFont="1" applyFill="1" applyBorder="1" applyAlignment="1">
      <alignment wrapText="1"/>
    </xf>
    <xf numFmtId="174" fontId="11" fillId="3" borderId="3" xfId="0" applyNumberFormat="1" applyFont="1" applyFill="1" applyBorder="1" applyAlignment="1">
      <alignment wrapText="1"/>
    </xf>
    <xf numFmtId="0" fontId="12" fillId="0" borderId="9" xfId="0" applyFont="1" applyBorder="1" applyAlignment="1">
      <alignment wrapText="1" indent="4"/>
    </xf>
    <xf numFmtId="165" fontId="11" fillId="0" borderId="0" xfId="0" applyNumberFormat="1" applyFont="1" applyAlignment="1">
      <alignment horizontal="right" wrapText="1"/>
    </xf>
    <xf numFmtId="0" fontId="11" fillId="0" borderId="2" xfId="0" applyFont="1" applyBorder="1" applyAlignment="1">
      <alignment wrapText="1"/>
    </xf>
    <xf numFmtId="0" fontId="12" fillId="3" borderId="9" xfId="0" applyFont="1" applyFill="1" applyBorder="1" applyAlignment="1">
      <alignment wrapText="1"/>
    </xf>
    <xf numFmtId="173" fontId="11" fillId="3" borderId="16" xfId="0" applyNumberFormat="1" applyFont="1" applyFill="1" applyBorder="1" applyAlignment="1">
      <alignment wrapText="1"/>
    </xf>
    <xf numFmtId="173" fontId="11" fillId="3" borderId="0" xfId="0" applyNumberFormat="1" applyFont="1" applyFill="1" applyAlignment="1">
      <alignment wrapText="1"/>
    </xf>
    <xf numFmtId="0" fontId="11" fillId="2" borderId="2" xfId="0" applyFont="1" applyFill="1" applyBorder="1" applyAlignment="1">
      <alignment horizontal="right" wrapText="1"/>
    </xf>
    <xf numFmtId="0" fontId="11" fillId="3" borderId="4" xfId="0" applyFont="1" applyFill="1" applyBorder="1" applyAlignment="1">
      <alignment horizontal="right" wrapText="1"/>
    </xf>
    <xf numFmtId="0" fontId="11" fillId="3" borderId="3" xfId="0" applyFont="1" applyFill="1" applyBorder="1" applyAlignment="1">
      <alignment horizontal="right" wrapText="1"/>
    </xf>
    <xf numFmtId="0" fontId="11" fillId="0" borderId="2" xfId="0" applyFont="1" applyBorder="1" applyAlignment="1">
      <alignment horizontal="right" wrapText="1"/>
    </xf>
    <xf numFmtId="0" fontId="11" fillId="3" borderId="16" xfId="0" applyFont="1" applyFill="1" applyBorder="1" applyAlignment="1">
      <alignment horizontal="right" wrapText="1"/>
    </xf>
    <xf numFmtId="0" fontId="11" fillId="2" borderId="18" xfId="0" applyFont="1" applyFill="1" applyBorder="1" applyAlignment="1">
      <alignment horizontal="right" wrapText="1"/>
    </xf>
    <xf numFmtId="0" fontId="6" fillId="0" borderId="0" xfId="0" applyFont="1" applyAlignment="1">
      <alignment horizontal="left" wrapText="1"/>
    </xf>
    <xf numFmtId="0" fontId="1" fillId="2" borderId="3" xfId="0" applyFont="1" applyFill="1" applyBorder="1" applyAlignment="1">
      <alignment wrapText="1"/>
    </xf>
    <xf numFmtId="0" fontId="11" fillId="0" borderId="1" xfId="0" applyFont="1" applyBorder="1" applyAlignment="1">
      <alignment horizontal="left" wrapText="1"/>
    </xf>
    <xf numFmtId="0" fontId="12" fillId="3" borderId="2" xfId="0" applyFont="1" applyFill="1" applyBorder="1" applyAlignment="1">
      <alignment wrapText="1"/>
    </xf>
    <xf numFmtId="174" fontId="11" fillId="2" borderId="8" xfId="0" applyNumberFormat="1" applyFont="1" applyFill="1" applyBorder="1" applyAlignment="1">
      <alignment wrapText="1"/>
    </xf>
    <xf numFmtId="0" fontId="12" fillId="3" borderId="2" xfId="0" applyFont="1" applyFill="1" applyBorder="1" applyAlignment="1">
      <alignment horizontal="center" wrapText="1"/>
    </xf>
    <xf numFmtId="0" fontId="11" fillId="0" borderId="9" xfId="0" applyFont="1" applyBorder="1" applyAlignment="1">
      <alignment horizontal="left" wrapText="1" indent="2"/>
    </xf>
    <xf numFmtId="0" fontId="15" fillId="0" borderId="9" xfId="0" applyFont="1" applyBorder="1" applyAlignment="1">
      <alignment horizontal="left" wrapText="1"/>
    </xf>
    <xf numFmtId="0" fontId="6" fillId="0" borderId="2" xfId="0" applyFont="1" applyBorder="1" applyAlignment="1">
      <alignment horizontal="center" wrapText="1"/>
    </xf>
    <xf numFmtId="0" fontId="6" fillId="0" borderId="2" xfId="0" applyFont="1" applyBorder="1" applyAlignment="1">
      <alignment wrapText="1"/>
    </xf>
    <xf numFmtId="0" fontId="7" fillId="0" borderId="9" xfId="0" applyFont="1" applyBorder="1" applyAlignment="1">
      <alignment horizontal="left" wrapText="1"/>
    </xf>
    <xf numFmtId="0" fontId="7" fillId="2" borderId="9" xfId="0" applyFont="1" applyFill="1" applyBorder="1" applyAlignment="1">
      <alignment horizontal="left" wrapText="1" indent="2"/>
    </xf>
    <xf numFmtId="173" fontId="7" fillId="2" borderId="0" xfId="0" applyNumberFormat="1" applyFont="1" applyFill="1" applyAlignment="1">
      <alignment wrapText="1"/>
    </xf>
    <xf numFmtId="176" fontId="7" fillId="2" borderId="0" xfId="0" applyNumberFormat="1" applyFont="1" applyFill="1" applyAlignment="1">
      <alignment horizontal="right" wrapText="1"/>
    </xf>
    <xf numFmtId="0" fontId="7" fillId="0" borderId="9" xfId="0" applyFont="1" applyBorder="1" applyAlignment="1">
      <alignment horizontal="left" wrapText="1" indent="2"/>
    </xf>
    <xf numFmtId="174" fontId="7" fillId="0" borderId="0" xfId="0" applyNumberFormat="1" applyFont="1" applyAlignment="1">
      <alignment wrapText="1"/>
    </xf>
    <xf numFmtId="176" fontId="7" fillId="0" borderId="0" xfId="0" applyNumberFormat="1" applyFont="1" applyAlignment="1">
      <alignment horizontal="right" wrapText="1"/>
    </xf>
    <xf numFmtId="174" fontId="7" fillId="2" borderId="0" xfId="0" applyNumberFormat="1" applyFont="1" applyFill="1" applyAlignment="1">
      <alignment wrapText="1"/>
    </xf>
    <xf numFmtId="0" fontId="7" fillId="2" borderId="9" xfId="0" applyFont="1" applyFill="1" applyBorder="1" applyAlignment="1">
      <alignment horizontal="left" wrapText="1"/>
    </xf>
    <xf numFmtId="174" fontId="7" fillId="2" borderId="7" xfId="0" applyNumberFormat="1" applyFont="1" applyFill="1" applyBorder="1" applyAlignment="1">
      <alignment wrapText="1"/>
    </xf>
    <xf numFmtId="176" fontId="7" fillId="2" borderId="7" xfId="0" applyNumberFormat="1" applyFont="1" applyFill="1" applyBorder="1" applyAlignment="1">
      <alignment horizontal="right" wrapText="1"/>
    </xf>
    <xf numFmtId="0" fontId="6" fillId="0" borderId="9" xfId="0" applyFont="1" applyBorder="1" applyAlignment="1">
      <alignment horizontal="left" wrapText="1" indent="2"/>
    </xf>
    <xf numFmtId="173" fontId="7" fillId="0" borderId="3" xfId="0" applyNumberFormat="1" applyFont="1" applyBorder="1" applyAlignment="1">
      <alignment wrapText="1"/>
    </xf>
    <xf numFmtId="177" fontId="7" fillId="0" borderId="3" xfId="0" applyNumberFormat="1" applyFont="1" applyBorder="1" applyAlignment="1">
      <alignment horizontal="right" wrapText="1"/>
    </xf>
    <xf numFmtId="174" fontId="7" fillId="3" borderId="0" xfId="0" applyNumberFormat="1" applyFont="1" applyFill="1" applyAlignment="1">
      <alignment wrapText="1"/>
    </xf>
    <xf numFmtId="176" fontId="7" fillId="3" borderId="0" xfId="0" applyNumberFormat="1" applyFont="1" applyFill="1" applyAlignment="1">
      <alignment horizontal="right" wrapText="1"/>
    </xf>
    <xf numFmtId="0" fontId="6" fillId="0" borderId="9" xfId="0" applyFont="1" applyBorder="1" applyAlignment="1">
      <alignment horizontal="left" wrapText="1"/>
    </xf>
    <xf numFmtId="173" fontId="7" fillId="0" borderId="16" xfId="0" applyNumberFormat="1" applyFont="1" applyBorder="1" applyAlignment="1">
      <alignment wrapText="1"/>
    </xf>
    <xf numFmtId="176" fontId="7" fillId="0" borderId="16" xfId="0" applyNumberFormat="1" applyFont="1" applyBorder="1" applyAlignment="1">
      <alignment horizontal="right" wrapText="1"/>
    </xf>
    <xf numFmtId="0" fontId="7" fillId="0" borderId="3" xfId="0" applyFont="1" applyBorder="1" applyAlignment="1">
      <alignment horizontal="right" wrapText="1"/>
    </xf>
    <xf numFmtId="0" fontId="7" fillId="2" borderId="0" xfId="0" applyFont="1" applyFill="1" applyAlignment="1">
      <alignment horizontal="right" wrapText="1"/>
    </xf>
    <xf numFmtId="0" fontId="7" fillId="2" borderId="0" xfId="0" applyFont="1" applyFill="1" applyAlignment="1">
      <alignment horizontal="left" wrapText="1"/>
    </xf>
    <xf numFmtId="0" fontId="7" fillId="2" borderId="4" xfId="0" applyFont="1" applyFill="1" applyBorder="1" applyAlignment="1">
      <alignment horizontal="left" wrapText="1"/>
    </xf>
    <xf numFmtId="0" fontId="7" fillId="3" borderId="0" xfId="0" applyFont="1" applyFill="1" applyAlignment="1">
      <alignment horizontal="right" wrapText="1"/>
    </xf>
    <xf numFmtId="0" fontId="7" fillId="3" borderId="0" xfId="0" applyFont="1" applyFill="1" applyAlignment="1">
      <alignment horizontal="left" wrapText="1"/>
    </xf>
    <xf numFmtId="0" fontId="7" fillId="3" borderId="4" xfId="0" applyFont="1" applyFill="1" applyBorder="1" applyAlignment="1">
      <alignment horizontal="left" wrapText="1"/>
    </xf>
    <xf numFmtId="0" fontId="7" fillId="3" borderId="9" xfId="0" applyFont="1" applyFill="1" applyBorder="1" applyAlignment="1">
      <alignment horizontal="left" wrapText="1"/>
    </xf>
    <xf numFmtId="174" fontId="7" fillId="0" borderId="7" xfId="0" applyNumberFormat="1" applyFont="1" applyBorder="1" applyAlignment="1">
      <alignment wrapText="1"/>
    </xf>
    <xf numFmtId="176" fontId="7" fillId="0" borderId="7" xfId="0" applyNumberFormat="1" applyFont="1" applyBorder="1" applyAlignment="1">
      <alignment horizontal="right" wrapText="1"/>
    </xf>
    <xf numFmtId="173" fontId="7" fillId="2" borderId="16" xfId="0" applyNumberFormat="1" applyFont="1" applyFill="1" applyBorder="1" applyAlignment="1">
      <alignment wrapText="1"/>
    </xf>
    <xf numFmtId="176" fontId="7" fillId="2" borderId="16" xfId="0" applyNumberFormat="1" applyFont="1" applyFill="1" applyBorder="1" applyAlignment="1">
      <alignment horizontal="right" wrapText="1"/>
    </xf>
    <xf numFmtId="174" fontId="7" fillId="0" borderId="2" xfId="0" applyNumberFormat="1" applyFont="1" applyBorder="1" applyAlignment="1">
      <alignment wrapText="1"/>
    </xf>
    <xf numFmtId="176" fontId="7" fillId="0" borderId="2" xfId="0" applyNumberFormat="1" applyFont="1" applyBorder="1" applyAlignment="1">
      <alignment horizontal="right" wrapText="1"/>
    </xf>
    <xf numFmtId="174" fontId="7" fillId="2" borderId="3" xfId="0" applyNumberFormat="1" applyFont="1" applyFill="1" applyBorder="1" applyAlignment="1">
      <alignment wrapText="1"/>
    </xf>
    <xf numFmtId="176" fontId="7" fillId="2" borderId="3" xfId="0" applyNumberFormat="1" applyFont="1" applyFill="1" applyBorder="1" applyAlignment="1">
      <alignment horizontal="right" wrapText="1"/>
    </xf>
    <xf numFmtId="0" fontId="6" fillId="2" borderId="9" xfId="0" applyFont="1" applyFill="1" applyBorder="1" applyAlignment="1">
      <alignment horizontal="left" wrapText="1" indent="1"/>
    </xf>
    <xf numFmtId="0" fontId="6" fillId="0" borderId="7" xfId="0" applyFont="1" applyBorder="1" applyAlignment="1">
      <alignment horizontal="center" wrapText="1"/>
    </xf>
    <xf numFmtId="173" fontId="7" fillId="2" borderId="3" xfId="0" applyNumberFormat="1" applyFont="1" applyFill="1" applyBorder="1" applyAlignment="1">
      <alignment wrapText="1"/>
    </xf>
    <xf numFmtId="0" fontId="6" fillId="0" borderId="11" xfId="0" applyFont="1" applyBorder="1" applyAlignment="1">
      <alignment horizontal="left" wrapText="1"/>
    </xf>
    <xf numFmtId="0" fontId="7" fillId="2" borderId="1" xfId="0" applyFont="1" applyFill="1" applyBorder="1" applyAlignment="1">
      <alignment horizontal="left" wrapText="1"/>
    </xf>
    <xf numFmtId="0" fontId="7" fillId="2" borderId="3" xfId="0" applyFont="1" applyFill="1" applyBorder="1" applyAlignment="1">
      <alignment horizontal="center" wrapText="1"/>
    </xf>
    <xf numFmtId="0" fontId="0" fillId="0" borderId="0" xfId="0"/>
    <xf numFmtId="0" fontId="12" fillId="0" borderId="2" xfId="0" applyFont="1" applyBorder="1" applyAlignment="1">
      <alignment horizontal="center" wrapText="1"/>
    </xf>
    <xf numFmtId="0" fontId="17" fillId="0" borderId="0" xfId="0" applyFont="1" applyAlignment="1">
      <alignment horizontal="center" wrapText="1"/>
    </xf>
    <xf numFmtId="0" fontId="12" fillId="0" borderId="12" xfId="0" applyFont="1" applyBorder="1" applyAlignment="1">
      <alignment horizontal="center" wrapText="1"/>
    </xf>
    <xf numFmtId="164" fontId="12" fillId="0" borderId="2" xfId="0" applyNumberFormat="1" applyFont="1" applyBorder="1" applyAlignment="1">
      <alignment horizontal="center" wrapText="1"/>
    </xf>
    <xf numFmtId="0" fontId="6" fillId="0" borderId="2" xfId="0" applyFont="1" applyBorder="1" applyAlignment="1">
      <alignment horizontal="center" wrapText="1"/>
    </xf>
    <xf numFmtId="0" fontId="7" fillId="0" borderId="0" xfId="0" applyFont="1" applyAlignment="1">
      <alignment horizontal="left" wrapText="1"/>
    </xf>
    <xf numFmtId="0" fontId="6" fillId="0" borderId="0" xfId="0" applyFont="1" applyAlignment="1">
      <alignment wrapText="1"/>
    </xf>
    <xf numFmtId="0" fontId="7" fillId="0" borderId="0" xfId="0" applyFont="1" applyAlignment="1">
      <alignment vertical="center" wrapText="1"/>
    </xf>
    <xf numFmtId="0" fontId="1" fillId="0" borderId="0" xfId="0" applyFont="1" applyBorder="1" applyAlignment="1">
      <alignment wrapText="1"/>
    </xf>
    <xf numFmtId="0" fontId="11" fillId="2" borderId="0" xfId="0" applyFont="1" applyFill="1" applyBorder="1" applyAlignment="1">
      <alignment horizontal="right" wrapText="1"/>
    </xf>
    <xf numFmtId="0" fontId="14" fillId="0" borderId="0" xfId="0" applyFont="1" applyBorder="1" applyAlignment="1">
      <alignment wrapText="1"/>
    </xf>
    <xf numFmtId="0" fontId="11" fillId="0" borderId="0" xfId="0" applyFont="1" applyBorder="1" applyAlignment="1">
      <alignment horizontal="right" wrapText="1"/>
    </xf>
    <xf numFmtId="0" fontId="14" fillId="2" borderId="0" xfId="0" applyFont="1" applyFill="1" applyBorder="1" applyAlignment="1">
      <alignment wrapText="1"/>
    </xf>
    <xf numFmtId="0" fontId="11" fillId="0" borderId="0" xfId="0" applyFont="1" applyBorder="1" applyAlignment="1">
      <alignment wrapText="1"/>
    </xf>
    <xf numFmtId="0" fontId="11" fillId="0" borderId="20" xfId="0" applyFont="1" applyBorder="1" applyAlignment="1">
      <alignment wrapText="1"/>
    </xf>
    <xf numFmtId="0" fontId="12" fillId="0" borderId="21" xfId="0" applyFont="1" applyBorder="1" applyAlignment="1">
      <alignment horizontal="center" wrapText="1"/>
    </xf>
    <xf numFmtId="0" fontId="12" fillId="0" borderId="23" xfId="0" applyFont="1" applyBorder="1" applyAlignment="1">
      <alignment horizontal="center" wrapText="1"/>
    </xf>
    <xf numFmtId="0" fontId="12" fillId="0" borderId="24" xfId="0" applyFont="1" applyBorder="1" applyAlignment="1">
      <alignment horizontal="center" wrapText="1"/>
    </xf>
    <xf numFmtId="0" fontId="1" fillId="0" borderId="26" xfId="0" applyFont="1" applyBorder="1" applyAlignment="1">
      <alignment wrapText="1"/>
    </xf>
    <xf numFmtId="0" fontId="0" fillId="0" borderId="0" xfId="0" applyBorder="1"/>
    <xf numFmtId="0" fontId="0" fillId="0" borderId="27" xfId="0" applyBorder="1"/>
    <xf numFmtId="166" fontId="11" fillId="2" borderId="0" xfId="0" applyNumberFormat="1" applyFont="1" applyFill="1" applyBorder="1" applyAlignment="1">
      <alignment wrapText="1"/>
    </xf>
    <xf numFmtId="167" fontId="11" fillId="2" borderId="0" xfId="0" applyNumberFormat="1" applyFont="1" applyFill="1" applyBorder="1" applyAlignment="1">
      <alignment wrapText="1"/>
    </xf>
    <xf numFmtId="167" fontId="11" fillId="2" borderId="27" xfId="0" applyNumberFormat="1" applyFont="1" applyFill="1" applyBorder="1" applyAlignment="1">
      <alignment wrapText="1"/>
    </xf>
    <xf numFmtId="0" fontId="11" fillId="0" borderId="28" xfId="0" applyFont="1" applyBorder="1" applyAlignment="1">
      <alignment horizontal="left" wrapText="1"/>
    </xf>
    <xf numFmtId="168" fontId="11" fillId="2" borderId="0" xfId="0" applyNumberFormat="1" applyFont="1" applyFill="1" applyBorder="1" applyAlignment="1">
      <alignment wrapText="1"/>
    </xf>
    <xf numFmtId="168" fontId="11" fillId="2" borderId="27" xfId="0" applyNumberFormat="1" applyFont="1" applyFill="1" applyBorder="1" applyAlignment="1">
      <alignment wrapText="1"/>
    </xf>
    <xf numFmtId="0" fontId="14" fillId="2" borderId="27" xfId="0" applyFont="1" applyFill="1" applyBorder="1" applyAlignment="1">
      <alignment wrapText="1"/>
    </xf>
    <xf numFmtId="168" fontId="11" fillId="0" borderId="0" xfId="0" applyNumberFormat="1" applyFont="1" applyBorder="1" applyAlignment="1">
      <alignment wrapText="1"/>
    </xf>
    <xf numFmtId="168" fontId="11" fillId="0" borderId="27" xfId="0" applyNumberFormat="1" applyFont="1" applyBorder="1" applyAlignment="1">
      <alignment wrapText="1"/>
    </xf>
    <xf numFmtId="169" fontId="11" fillId="0" borderId="0" xfId="0" applyNumberFormat="1" applyFont="1" applyBorder="1" applyAlignment="1">
      <alignment horizontal="right" wrapText="1"/>
    </xf>
    <xf numFmtId="0" fontId="11" fillId="2" borderId="27" xfId="0" applyFont="1" applyFill="1" applyBorder="1" applyAlignment="1">
      <alignment horizontal="right" wrapText="1"/>
    </xf>
    <xf numFmtId="170" fontId="11" fillId="0" borderId="0" xfId="0" applyNumberFormat="1" applyFont="1" applyBorder="1" applyAlignment="1">
      <alignment wrapText="1"/>
    </xf>
    <xf numFmtId="0" fontId="14" fillId="2" borderId="0" xfId="0" applyFont="1" applyFill="1" applyBorder="1" applyAlignment="1">
      <alignment horizontal="right" wrapText="1"/>
    </xf>
    <xf numFmtId="171" fontId="11" fillId="0" borderId="31" xfId="0" applyNumberFormat="1" applyFont="1" applyBorder="1" applyAlignment="1">
      <alignment wrapText="1"/>
    </xf>
    <xf numFmtId="0" fontId="0" fillId="0" borderId="31" xfId="0" applyBorder="1"/>
    <xf numFmtId="172" fontId="11" fillId="0" borderId="31" xfId="0" applyNumberFormat="1" applyFont="1" applyBorder="1" applyAlignment="1">
      <alignment horizontal="right" wrapText="1"/>
    </xf>
    <xf numFmtId="0" fontId="11" fillId="0" borderId="30" xfId="0" applyFont="1" applyBorder="1" applyAlignment="1">
      <alignment horizontal="right" wrapText="1"/>
    </xf>
    <xf numFmtId="0" fontId="12" fillId="0" borderId="20" xfId="0" applyFont="1" applyBorder="1" applyAlignment="1">
      <alignment horizontal="left" wrapText="1"/>
    </xf>
    <xf numFmtId="0" fontId="1" fillId="0" borderId="22" xfId="0" applyFont="1" applyBorder="1" applyAlignment="1">
      <alignment wrapText="1"/>
    </xf>
    <xf numFmtId="0" fontId="12" fillId="0" borderId="32" xfId="0" applyFont="1" applyBorder="1" applyAlignment="1">
      <alignment horizontal="center" wrapText="1"/>
    </xf>
    <xf numFmtId="0" fontId="12" fillId="0" borderId="26" xfId="0" applyFont="1" applyBorder="1" applyAlignment="1">
      <alignment horizontal="left" wrapText="1"/>
    </xf>
    <xf numFmtId="164" fontId="12" fillId="0" borderId="33" xfId="0" applyNumberFormat="1" applyFont="1" applyBorder="1" applyAlignment="1">
      <alignment horizontal="center" wrapText="1"/>
    </xf>
    <xf numFmtId="166" fontId="11" fillId="0" borderId="35" xfId="0" applyNumberFormat="1" applyFont="1" applyBorder="1" applyAlignment="1">
      <alignment wrapText="1"/>
    </xf>
    <xf numFmtId="166" fontId="11" fillId="0" borderId="36" xfId="0" applyNumberFormat="1" applyFont="1" applyBorder="1" applyAlignment="1">
      <alignment wrapText="1"/>
    </xf>
    <xf numFmtId="168" fontId="11" fillId="2" borderId="38" xfId="0" applyNumberFormat="1" applyFont="1" applyFill="1" applyBorder="1" applyAlignment="1">
      <alignment wrapText="1"/>
    </xf>
    <xf numFmtId="0" fontId="14" fillId="2" borderId="38" xfId="0" applyFont="1" applyFill="1" applyBorder="1" applyAlignment="1">
      <alignment wrapText="1"/>
    </xf>
    <xf numFmtId="168" fontId="11" fillId="0" borderId="38" xfId="0" applyNumberFormat="1" applyFont="1" applyBorder="1" applyAlignment="1">
      <alignment wrapText="1"/>
    </xf>
    <xf numFmtId="0" fontId="11" fillId="0" borderId="38" xfId="0" applyFont="1" applyBorder="1" applyAlignment="1">
      <alignment horizontal="right" wrapText="1"/>
    </xf>
    <xf numFmtId="0" fontId="11" fillId="2" borderId="38" xfId="0" applyFont="1" applyFill="1" applyBorder="1" applyAlignment="1">
      <alignment horizontal="right" wrapText="1"/>
    </xf>
    <xf numFmtId="172" fontId="11" fillId="3" borderId="39" xfId="0" applyNumberFormat="1" applyFont="1" applyFill="1" applyBorder="1" applyAlignment="1">
      <alignment horizontal="right" wrapText="1"/>
    </xf>
    <xf numFmtId="0" fontId="12" fillId="0" borderId="34" xfId="0" applyFont="1" applyBorder="1" applyAlignment="1">
      <alignment horizontal="left" wrapText="1"/>
    </xf>
    <xf numFmtId="168" fontId="11" fillId="0" borderId="42" xfId="0" applyNumberFormat="1" applyFont="1" applyBorder="1" applyAlignment="1">
      <alignment wrapText="1"/>
    </xf>
    <xf numFmtId="168" fontId="11" fillId="0" borderId="43" xfId="0" applyNumberFormat="1" applyFont="1" applyBorder="1" applyAlignment="1">
      <alignment wrapText="1"/>
    </xf>
    <xf numFmtId="164" fontId="12" fillId="0" borderId="41" xfId="0" applyNumberFormat="1" applyFont="1" applyBorder="1" applyAlignment="1">
      <alignment horizontal="center" wrapText="1"/>
    </xf>
    <xf numFmtId="164" fontId="13" fillId="0" borderId="41" xfId="0" applyNumberFormat="1" applyFont="1" applyBorder="1" applyAlignment="1">
      <alignment horizontal="center" wrapText="1"/>
    </xf>
    <xf numFmtId="0" fontId="14" fillId="0" borderId="41" xfId="0" applyFont="1" applyBorder="1" applyAlignment="1">
      <alignment wrapText="1"/>
    </xf>
    <xf numFmtId="0" fontId="0" fillId="0" borderId="41" xfId="0" applyBorder="1"/>
    <xf numFmtId="164" fontId="12" fillId="0" borderId="45" xfId="0" applyNumberFormat="1" applyFont="1" applyBorder="1" applyAlignment="1">
      <alignment horizontal="center" wrapText="1"/>
    </xf>
    <xf numFmtId="164" fontId="12" fillId="0" borderId="44" xfId="0" applyNumberFormat="1" applyFont="1" applyBorder="1" applyAlignment="1">
      <alignment horizontal="center" wrapText="1"/>
    </xf>
    <xf numFmtId="164" fontId="12" fillId="0" borderId="40" xfId="0" applyNumberFormat="1" applyFont="1" applyBorder="1" applyAlignment="1">
      <alignment horizontal="center" wrapText="1"/>
    </xf>
    <xf numFmtId="0" fontId="11" fillId="2" borderId="26" xfId="0" applyFont="1" applyFill="1" applyBorder="1" applyAlignment="1">
      <alignment horizontal="left" wrapText="1"/>
    </xf>
    <xf numFmtId="0" fontId="11" fillId="0" borderId="26" xfId="0" applyFont="1" applyBorder="1" applyAlignment="1">
      <alignment horizontal="left" wrapText="1"/>
    </xf>
    <xf numFmtId="0" fontId="12" fillId="2" borderId="26" xfId="0" applyFont="1" applyFill="1" applyBorder="1" applyAlignment="1">
      <alignment horizontal="left" wrapText="1"/>
    </xf>
    <xf numFmtId="0" fontId="11" fillId="0" borderId="46" xfId="0" applyFont="1" applyBorder="1" applyAlignment="1">
      <alignment wrapText="1"/>
    </xf>
    <xf numFmtId="0" fontId="11" fillId="0" borderId="31" xfId="0" applyFont="1" applyBorder="1" applyAlignment="1">
      <alignment wrapText="1"/>
    </xf>
    <xf numFmtId="166" fontId="11" fillId="2" borderId="37" xfId="0" applyNumberFormat="1" applyFont="1" applyFill="1" applyBorder="1" applyAlignment="1">
      <alignment wrapText="1"/>
    </xf>
    <xf numFmtId="0" fontId="14" fillId="0" borderId="38" xfId="0" applyFont="1" applyBorder="1" applyAlignment="1">
      <alignment wrapText="1"/>
    </xf>
    <xf numFmtId="169" fontId="11" fillId="0" borderId="38" xfId="0" applyNumberFormat="1" applyFont="1" applyBorder="1" applyAlignment="1">
      <alignment horizontal="right" wrapText="1"/>
    </xf>
    <xf numFmtId="170" fontId="11" fillId="0" borderId="38" xfId="0" applyNumberFormat="1" applyFont="1" applyBorder="1" applyAlignment="1">
      <alignment wrapText="1"/>
    </xf>
    <xf numFmtId="0" fontId="1" fillId="0" borderId="38" xfId="0" applyFont="1" applyBorder="1" applyAlignment="1">
      <alignment wrapText="1"/>
    </xf>
    <xf numFmtId="171" fontId="11" fillId="0" borderId="39" xfId="0" applyNumberFormat="1" applyFont="1" applyBorder="1" applyAlignment="1">
      <alignment wrapText="1"/>
    </xf>
    <xf numFmtId="0" fontId="0" fillId="0" borderId="44" xfId="0" applyBorder="1"/>
    <xf numFmtId="0" fontId="20" fillId="0" borderId="0" xfId="0" applyFont="1"/>
    <xf numFmtId="0" fontId="11" fillId="3" borderId="0" xfId="0" applyFont="1" applyFill="1" applyBorder="1" applyAlignment="1">
      <alignment horizontal="right" wrapText="1"/>
    </xf>
    <xf numFmtId="0" fontId="11" fillId="3" borderId="0" xfId="0" applyFont="1" applyFill="1" applyBorder="1" applyAlignment="1">
      <alignment wrapText="1"/>
    </xf>
    <xf numFmtId="0" fontId="1" fillId="2" borderId="0" xfId="0" applyFont="1" applyFill="1" applyBorder="1" applyAlignment="1">
      <alignment wrapText="1"/>
    </xf>
    <xf numFmtId="0" fontId="11" fillId="2" borderId="0" xfId="0" applyFont="1" applyFill="1" applyBorder="1" applyAlignment="1">
      <alignment wrapText="1"/>
    </xf>
    <xf numFmtId="0" fontId="0" fillId="0" borderId="0" xfId="0" applyFill="1"/>
    <xf numFmtId="0" fontId="12" fillId="2" borderId="9" xfId="0" applyFont="1" applyFill="1" applyBorder="1" applyAlignment="1">
      <alignment wrapText="1"/>
    </xf>
    <xf numFmtId="0" fontId="11" fillId="0" borderId="28" xfId="0" applyFont="1" applyBorder="1" applyAlignment="1">
      <alignment horizontal="left" wrapText="1" indent="1"/>
    </xf>
    <xf numFmtId="0" fontId="12" fillId="0" borderId="28" xfId="0" applyFont="1" applyBorder="1" applyAlignment="1">
      <alignment horizontal="left" wrapText="1" indent="1"/>
    </xf>
    <xf numFmtId="0" fontId="12" fillId="0" borderId="29" xfId="0" applyFont="1" applyBorder="1" applyAlignment="1">
      <alignment horizontal="left" wrapText="1" indent="1"/>
    </xf>
    <xf numFmtId="164" fontId="12" fillId="0" borderId="48" xfId="0" applyNumberFormat="1" applyFont="1" applyBorder="1" applyAlignment="1">
      <alignment horizontal="center" wrapText="1"/>
    </xf>
    <xf numFmtId="0" fontId="1" fillId="0" borderId="48" xfId="0" applyFont="1" applyBorder="1" applyAlignment="1">
      <alignment wrapText="1"/>
    </xf>
    <xf numFmtId="168" fontId="11" fillId="0" borderId="49" xfId="0" applyNumberFormat="1" applyFont="1" applyBorder="1" applyAlignment="1">
      <alignment wrapText="1"/>
    </xf>
    <xf numFmtId="168" fontId="11" fillId="0" borderId="50" xfId="0" applyNumberFormat="1" applyFont="1" applyBorder="1" applyAlignment="1">
      <alignment wrapText="1"/>
    </xf>
    <xf numFmtId="168" fontId="11" fillId="0" borderId="28" xfId="0" applyNumberFormat="1" applyFont="1" applyBorder="1" applyAlignment="1">
      <alignment wrapText="1"/>
    </xf>
    <xf numFmtId="43" fontId="11" fillId="0" borderId="5" xfId="6" applyFont="1" applyBorder="1" applyAlignment="1">
      <alignment wrapText="1"/>
    </xf>
    <xf numFmtId="43" fontId="11" fillId="0" borderId="7" xfId="6" applyFont="1" applyBorder="1" applyAlignment="1">
      <alignment wrapText="1"/>
    </xf>
    <xf numFmtId="0" fontId="20" fillId="0" borderId="0" xfId="0" applyFont="1" applyAlignment="1"/>
    <xf numFmtId="0" fontId="12" fillId="0" borderId="48" xfId="0" applyFont="1" applyBorder="1" applyAlignment="1">
      <alignment wrapText="1"/>
    </xf>
    <xf numFmtId="0" fontId="11" fillId="0" borderId="51" xfId="0" applyFont="1" applyBorder="1" applyAlignment="1">
      <alignment horizontal="left" wrapText="1"/>
    </xf>
    <xf numFmtId="173" fontId="11" fillId="0" borderId="26" xfId="0" applyNumberFormat="1" applyFont="1" applyBorder="1" applyAlignment="1">
      <alignment wrapText="1"/>
    </xf>
    <xf numFmtId="173" fontId="11" fillId="0" borderId="0" xfId="0" applyNumberFormat="1" applyFont="1" applyBorder="1" applyAlignment="1">
      <alignment wrapText="1"/>
    </xf>
    <xf numFmtId="0" fontId="0" fillId="0" borderId="26" xfId="0" applyBorder="1"/>
    <xf numFmtId="174" fontId="11" fillId="0" borderId="26" xfId="0" applyNumberFormat="1" applyFont="1" applyBorder="1" applyAlignment="1">
      <alignment wrapText="1"/>
    </xf>
    <xf numFmtId="174" fontId="11" fillId="0" borderId="0" xfId="0" applyNumberFormat="1" applyFont="1" applyBorder="1" applyAlignment="1">
      <alignment wrapText="1"/>
    </xf>
    <xf numFmtId="174" fontId="11" fillId="0" borderId="48" xfId="0" applyNumberFormat="1" applyFont="1" applyBorder="1" applyAlignment="1">
      <alignment wrapText="1"/>
    </xf>
    <xf numFmtId="174" fontId="11" fillId="0" borderId="52" xfId="0" applyNumberFormat="1" applyFont="1" applyBorder="1" applyAlignment="1">
      <alignment wrapText="1"/>
    </xf>
    <xf numFmtId="174" fontId="11" fillId="0" borderId="51" xfId="0" applyNumberFormat="1" applyFont="1" applyBorder="1" applyAlignment="1">
      <alignment wrapText="1"/>
    </xf>
    <xf numFmtId="173" fontId="11" fillId="0" borderId="53" xfId="0" applyNumberFormat="1" applyFont="1" applyBorder="1" applyAlignment="1">
      <alignment wrapText="1"/>
    </xf>
    <xf numFmtId="173" fontId="11" fillId="2" borderId="0" xfId="0" applyNumberFormat="1" applyFont="1" applyFill="1" applyBorder="1" applyAlignment="1">
      <alignment wrapText="1"/>
    </xf>
    <xf numFmtId="174" fontId="11" fillId="2" borderId="26" xfId="0" applyNumberFormat="1" applyFont="1" applyFill="1" applyBorder="1" applyAlignment="1">
      <alignment wrapText="1"/>
    </xf>
    <xf numFmtId="174" fontId="11" fillId="2" borderId="0" xfId="0" applyNumberFormat="1" applyFont="1" applyFill="1" applyBorder="1" applyAlignment="1">
      <alignment wrapText="1"/>
    </xf>
    <xf numFmtId="0" fontId="11" fillId="2" borderId="51" xfId="0" applyFont="1" applyFill="1" applyBorder="1" applyAlignment="1">
      <alignment horizontal="left" wrapText="1"/>
    </xf>
    <xf numFmtId="174" fontId="11" fillId="3" borderId="51" xfId="0" applyNumberFormat="1" applyFont="1" applyFill="1" applyBorder="1" applyAlignment="1">
      <alignment wrapText="1"/>
    </xf>
    <xf numFmtId="0" fontId="0" fillId="0" borderId="0" xfId="0" applyAlignment="1"/>
    <xf numFmtId="173" fontId="11" fillId="2" borderId="51" xfId="0" applyNumberFormat="1" applyFont="1" applyFill="1" applyBorder="1" applyAlignment="1">
      <alignment wrapText="1"/>
    </xf>
    <xf numFmtId="0" fontId="11" fillId="2" borderId="26" xfId="0" applyFont="1" applyFill="1" applyBorder="1" applyAlignment="1">
      <alignment horizontal="right" wrapText="1"/>
    </xf>
    <xf numFmtId="0" fontId="11" fillId="2" borderId="0" xfId="0" applyFont="1" applyFill="1" applyBorder="1" applyAlignment="1">
      <alignment horizontal="left" wrapText="1"/>
    </xf>
    <xf numFmtId="174" fontId="11" fillId="0" borderId="41" xfId="0" applyNumberFormat="1" applyFont="1" applyBorder="1" applyAlignment="1">
      <alignment wrapText="1"/>
    </xf>
    <xf numFmtId="173" fontId="11" fillId="2" borderId="34" xfId="0" applyNumberFormat="1" applyFont="1" applyFill="1" applyBorder="1" applyAlignment="1">
      <alignment wrapText="1"/>
    </xf>
    <xf numFmtId="174" fontId="11" fillId="0" borderId="27" xfId="0" applyNumberFormat="1" applyFont="1" applyBorder="1" applyAlignment="1">
      <alignment wrapText="1"/>
    </xf>
    <xf numFmtId="174" fontId="11" fillId="2" borderId="27" xfId="0" applyNumberFormat="1" applyFont="1" applyFill="1" applyBorder="1" applyAlignment="1">
      <alignment wrapText="1"/>
    </xf>
    <xf numFmtId="173" fontId="11" fillId="2" borderId="27" xfId="0" applyNumberFormat="1" applyFont="1" applyFill="1" applyBorder="1" applyAlignment="1">
      <alignment wrapText="1"/>
    </xf>
    <xf numFmtId="174" fontId="11" fillId="0" borderId="40" xfId="0" applyNumberFormat="1" applyFont="1" applyBorder="1" applyAlignment="1">
      <alignment wrapText="1"/>
    </xf>
    <xf numFmtId="174" fontId="11" fillId="0" borderId="55" xfId="0" applyNumberFormat="1" applyFont="1" applyBorder="1" applyAlignment="1">
      <alignment wrapText="1"/>
    </xf>
    <xf numFmtId="179" fontId="8" fillId="0" borderId="0" xfId="0" applyNumberFormat="1" applyFont="1" applyFill="1" applyAlignment="1">
      <alignment horizontal="center" wrapText="1"/>
    </xf>
    <xf numFmtId="0" fontId="23" fillId="0" borderId="0" xfId="0" applyFont="1" applyAlignment="1"/>
    <xf numFmtId="0" fontId="23" fillId="0" borderId="0" xfId="0" applyFont="1"/>
    <xf numFmtId="173" fontId="11" fillId="0" borderId="16" xfId="0" applyNumberFormat="1" applyFont="1" applyFill="1" applyBorder="1" applyAlignment="1">
      <alignment wrapText="1"/>
    </xf>
    <xf numFmtId="173" fontId="11" fillId="0" borderId="54" xfId="0" applyNumberFormat="1" applyFont="1" applyFill="1" applyBorder="1" applyAlignment="1">
      <alignment wrapText="1"/>
    </xf>
    <xf numFmtId="173" fontId="11" fillId="2" borderId="41" xfId="0" applyNumberFormat="1" applyFont="1" applyFill="1" applyBorder="1" applyAlignment="1">
      <alignment wrapText="1"/>
    </xf>
    <xf numFmtId="0" fontId="11" fillId="2" borderId="41" xfId="0" applyFont="1" applyFill="1" applyBorder="1" applyAlignment="1">
      <alignment horizontal="right" wrapText="1"/>
    </xf>
    <xf numFmtId="0" fontId="11" fillId="2" borderId="41" xfId="0" applyFont="1" applyFill="1" applyBorder="1" applyAlignment="1">
      <alignment horizontal="left" wrapText="1"/>
    </xf>
    <xf numFmtId="165" fontId="11" fillId="2" borderId="57" xfId="0" applyNumberFormat="1" applyFont="1" applyFill="1" applyBorder="1" applyAlignment="1">
      <alignment horizontal="right" wrapText="1"/>
    </xf>
    <xf numFmtId="0" fontId="11" fillId="2" borderId="45" xfId="0" applyFont="1" applyFill="1" applyBorder="1" applyAlignment="1">
      <alignment horizontal="right" wrapText="1"/>
    </xf>
    <xf numFmtId="174" fontId="11" fillId="2" borderId="41" xfId="0" applyNumberFormat="1" applyFont="1" applyFill="1" applyBorder="1" applyAlignment="1">
      <alignment wrapText="1"/>
    </xf>
    <xf numFmtId="0" fontId="11" fillId="2" borderId="57" xfId="0" applyFont="1" applyFill="1" applyBorder="1" applyAlignment="1">
      <alignment horizontal="left" wrapText="1"/>
    </xf>
    <xf numFmtId="173" fontId="11" fillId="2" borderId="44" xfId="0" applyNumberFormat="1" applyFont="1" applyFill="1" applyBorder="1" applyAlignment="1">
      <alignment wrapText="1"/>
    </xf>
    <xf numFmtId="173" fontId="11" fillId="2" borderId="40" xfId="0" applyNumberFormat="1" applyFont="1" applyFill="1" applyBorder="1" applyAlignment="1">
      <alignment wrapText="1"/>
    </xf>
    <xf numFmtId="174" fontId="11" fillId="2" borderId="52" xfId="0" applyNumberFormat="1" applyFont="1" applyFill="1" applyBorder="1" applyAlignment="1">
      <alignment wrapText="1"/>
    </xf>
    <xf numFmtId="0" fontId="11" fillId="0" borderId="48" xfId="0" applyFont="1" applyBorder="1" applyAlignment="1">
      <alignment horizontal="right" wrapText="1"/>
    </xf>
    <xf numFmtId="0" fontId="11" fillId="2" borderId="48" xfId="0" applyFont="1" applyFill="1" applyBorder="1" applyAlignment="1">
      <alignment horizontal="right" wrapText="1"/>
    </xf>
    <xf numFmtId="0" fontId="12" fillId="0" borderId="33" xfId="0" applyFont="1" applyBorder="1" applyAlignment="1">
      <alignment wrapText="1"/>
    </xf>
    <xf numFmtId="0" fontId="11" fillId="2" borderId="34" xfId="0" applyFont="1" applyFill="1" applyBorder="1" applyAlignment="1">
      <alignment horizontal="left" wrapText="1"/>
    </xf>
    <xf numFmtId="173" fontId="11" fillId="0" borderId="27" xfId="0" applyNumberFormat="1" applyFont="1" applyBorder="1" applyAlignment="1">
      <alignment wrapText="1"/>
    </xf>
    <xf numFmtId="174" fontId="11" fillId="2" borderId="33" xfId="0" applyNumberFormat="1" applyFont="1" applyFill="1" applyBorder="1" applyAlignment="1">
      <alignment wrapText="1"/>
    </xf>
    <xf numFmtId="0" fontId="11" fillId="0" borderId="34" xfId="0" applyFont="1" applyBorder="1" applyAlignment="1">
      <alignment horizontal="left" wrapText="1"/>
    </xf>
    <xf numFmtId="174" fontId="11" fillId="2" borderId="55" xfId="0" applyNumberFormat="1" applyFont="1" applyFill="1" applyBorder="1" applyAlignment="1">
      <alignment wrapText="1"/>
    </xf>
    <xf numFmtId="174" fontId="11" fillId="0" borderId="34" xfId="0" applyNumberFormat="1" applyFont="1" applyBorder="1" applyAlignment="1">
      <alignment wrapText="1"/>
    </xf>
    <xf numFmtId="174" fontId="11" fillId="3" borderId="34" xfId="0" applyNumberFormat="1" applyFont="1" applyFill="1" applyBorder="1" applyAlignment="1">
      <alignment wrapText="1"/>
    </xf>
    <xf numFmtId="0" fontId="11" fillId="0" borderId="33" xfId="0" applyFont="1" applyBorder="1" applyAlignment="1">
      <alignment horizontal="right" wrapText="1"/>
    </xf>
    <xf numFmtId="0" fontId="11" fillId="2" borderId="33" xfId="0" applyFont="1" applyFill="1" applyBorder="1" applyAlignment="1">
      <alignment horizontal="right" wrapText="1"/>
    </xf>
    <xf numFmtId="173" fontId="11" fillId="3" borderId="54" xfId="0" applyNumberFormat="1" applyFont="1" applyFill="1" applyBorder="1" applyAlignment="1">
      <alignment wrapText="1"/>
    </xf>
    <xf numFmtId="173" fontId="11" fillId="3" borderId="0" xfId="0" applyNumberFormat="1" applyFont="1" applyFill="1" applyBorder="1" applyAlignment="1">
      <alignment wrapText="1"/>
    </xf>
    <xf numFmtId="173" fontId="11" fillId="3" borderId="27" xfId="0" applyNumberFormat="1" applyFont="1" applyFill="1" applyBorder="1" applyAlignment="1">
      <alignment wrapText="1"/>
    </xf>
    <xf numFmtId="173" fontId="11" fillId="0" borderId="33" xfId="0" applyNumberFormat="1" applyFont="1" applyBorder="1" applyAlignment="1">
      <alignment wrapText="1"/>
    </xf>
    <xf numFmtId="173" fontId="11" fillId="2" borderId="7" xfId="0" applyNumberFormat="1" applyFont="1" applyFill="1" applyBorder="1" applyAlignment="1">
      <alignment wrapText="1"/>
    </xf>
    <xf numFmtId="173" fontId="11" fillId="2" borderId="55" xfId="0" applyNumberFormat="1" applyFont="1" applyFill="1" applyBorder="1" applyAlignment="1">
      <alignment wrapText="1"/>
    </xf>
    <xf numFmtId="173" fontId="11" fillId="3" borderId="31" xfId="0" applyNumberFormat="1" applyFont="1" applyFill="1" applyBorder="1" applyAlignment="1">
      <alignment wrapText="1"/>
    </xf>
    <xf numFmtId="0" fontId="11" fillId="3" borderId="31" xfId="0" applyFont="1" applyFill="1" applyBorder="1" applyAlignment="1">
      <alignment horizontal="right" wrapText="1"/>
    </xf>
    <xf numFmtId="0" fontId="11" fillId="3" borderId="31" xfId="0" applyFont="1" applyFill="1" applyBorder="1" applyAlignment="1">
      <alignment horizontal="left" wrapText="1"/>
    </xf>
    <xf numFmtId="173" fontId="11" fillId="3" borderId="56" xfId="0" applyNumberFormat="1" applyFont="1" applyFill="1" applyBorder="1" applyAlignment="1">
      <alignment wrapText="1"/>
    </xf>
    <xf numFmtId="0" fontId="11" fillId="3" borderId="58" xfId="0" applyFont="1" applyFill="1" applyBorder="1" applyAlignment="1">
      <alignment horizontal="left" wrapText="1"/>
    </xf>
    <xf numFmtId="0" fontId="11" fillId="3" borderId="30" xfId="0" applyFont="1" applyFill="1" applyBorder="1" applyAlignment="1">
      <alignment horizontal="right" wrapText="1"/>
    </xf>
    <xf numFmtId="173" fontId="11" fillId="3" borderId="46" xfId="0" applyNumberFormat="1" applyFont="1" applyFill="1" applyBorder="1" applyAlignment="1">
      <alignment wrapText="1"/>
    </xf>
    <xf numFmtId="0" fontId="17" fillId="0" borderId="0" xfId="0" applyFont="1" applyAlignment="1">
      <alignment horizontal="left" wrapText="1"/>
    </xf>
    <xf numFmtId="164" fontId="6" fillId="0" borderId="0" xfId="0" applyNumberFormat="1" applyFont="1" applyAlignment="1">
      <alignment horizontal="left" vertical="center" wrapText="1"/>
    </xf>
    <xf numFmtId="0" fontId="25" fillId="0" borderId="0" xfId="0" applyFont="1"/>
    <xf numFmtId="0" fontId="27" fillId="0" borderId="0" xfId="0" applyFont="1"/>
    <xf numFmtId="0" fontId="11" fillId="3" borderId="0" xfId="0" applyFont="1" applyFill="1" applyBorder="1" applyAlignment="1">
      <alignment horizontal="left" wrapText="1"/>
    </xf>
    <xf numFmtId="0" fontId="11" fillId="0" borderId="26" xfId="0" applyFont="1" applyBorder="1" applyAlignment="1">
      <alignment wrapText="1" indent="2"/>
    </xf>
    <xf numFmtId="0" fontId="11" fillId="3" borderId="26" xfId="0" applyFont="1" applyFill="1" applyBorder="1" applyAlignment="1">
      <alignment wrapText="1"/>
    </xf>
    <xf numFmtId="0" fontId="12" fillId="0" borderId="26" xfId="0" applyFont="1" applyBorder="1" applyAlignment="1">
      <alignment wrapText="1" indent="4"/>
    </xf>
    <xf numFmtId="0" fontId="11" fillId="2" borderId="26" xfId="0" applyFont="1" applyFill="1" applyBorder="1" applyAlignment="1">
      <alignment wrapText="1"/>
    </xf>
    <xf numFmtId="0" fontId="12" fillId="3" borderId="26" xfId="0" applyFont="1" applyFill="1" applyBorder="1" applyAlignment="1">
      <alignment wrapText="1"/>
    </xf>
    <xf numFmtId="0" fontId="12" fillId="2" borderId="26" xfId="0" applyFont="1" applyFill="1" applyBorder="1" applyAlignment="1">
      <alignment wrapText="1"/>
    </xf>
    <xf numFmtId="0" fontId="12" fillId="2" borderId="52" xfId="0" applyFont="1" applyFill="1" applyBorder="1" applyAlignment="1">
      <alignment wrapText="1"/>
    </xf>
    <xf numFmtId="9" fontId="11" fillId="0" borderId="31" xfId="7" applyFont="1" applyBorder="1" applyAlignment="1">
      <alignment wrapText="1"/>
    </xf>
    <xf numFmtId="9" fontId="0" fillId="0" borderId="31" xfId="7" applyFont="1" applyBorder="1"/>
    <xf numFmtId="9" fontId="11" fillId="2" borderId="0" xfId="7" applyFont="1" applyFill="1" applyAlignment="1">
      <alignment wrapText="1"/>
    </xf>
    <xf numFmtId="9" fontId="11" fillId="2" borderId="0" xfId="7" applyFont="1" applyFill="1" applyAlignment="1">
      <alignment horizontal="right" wrapText="1"/>
    </xf>
    <xf numFmtId="9" fontId="11" fillId="2" borderId="4" xfId="7" applyFont="1" applyFill="1" applyBorder="1" applyAlignment="1">
      <alignment horizontal="right" wrapText="1"/>
    </xf>
    <xf numFmtId="9" fontId="11" fillId="2" borderId="9" xfId="7" applyFont="1" applyFill="1" applyBorder="1" applyAlignment="1">
      <alignment horizontal="right" wrapText="1"/>
    </xf>
    <xf numFmtId="9" fontId="11" fillId="2" borderId="0" xfId="7" applyFont="1" applyFill="1" applyBorder="1" applyAlignment="1">
      <alignment horizontal="right" wrapText="1"/>
    </xf>
    <xf numFmtId="9" fontId="0" fillId="0" borderId="0" xfId="7" applyFont="1"/>
    <xf numFmtId="9" fontId="11" fillId="0" borderId="7" xfId="7" applyFont="1" applyBorder="1" applyAlignment="1">
      <alignment wrapText="1"/>
    </xf>
    <xf numFmtId="9" fontId="11" fillId="0" borderId="9" xfId="7" applyFont="1" applyBorder="1" applyAlignment="1">
      <alignment horizontal="right" wrapText="1"/>
    </xf>
    <xf numFmtId="9" fontId="0" fillId="0" borderId="0" xfId="7" applyFont="1" applyBorder="1"/>
    <xf numFmtId="9" fontId="0" fillId="0" borderId="27" xfId="7" applyFont="1" applyBorder="1"/>
    <xf numFmtId="9" fontId="11" fillId="3" borderId="2" xfId="7" applyFont="1" applyFill="1" applyBorder="1" applyAlignment="1">
      <alignment wrapText="1"/>
    </xf>
    <xf numFmtId="9" fontId="11" fillId="3" borderId="0" xfId="7" applyFont="1" applyFill="1" applyAlignment="1">
      <alignment horizontal="right" wrapText="1"/>
    </xf>
    <xf numFmtId="9" fontId="11" fillId="3" borderId="3" xfId="7" applyFont="1" applyFill="1" applyBorder="1" applyAlignment="1">
      <alignment wrapText="1"/>
    </xf>
    <xf numFmtId="9" fontId="11" fillId="3" borderId="4" xfId="7" applyFont="1" applyFill="1" applyBorder="1" applyAlignment="1">
      <alignment horizontal="left" wrapText="1"/>
    </xf>
    <xf numFmtId="9" fontId="11" fillId="3" borderId="9" xfId="7" applyFont="1" applyFill="1" applyBorder="1" applyAlignment="1">
      <alignment horizontal="right" wrapText="1"/>
    </xf>
    <xf numFmtId="9" fontId="11" fillId="3" borderId="4" xfId="7" applyFont="1" applyFill="1" applyBorder="1" applyAlignment="1">
      <alignment horizontal="right" wrapText="1"/>
    </xf>
    <xf numFmtId="9" fontId="11" fillId="3" borderId="0" xfId="7" applyFont="1" applyFill="1" applyBorder="1" applyAlignment="1">
      <alignment horizontal="right" wrapText="1"/>
    </xf>
    <xf numFmtId="9" fontId="11" fillId="0" borderId="3" xfId="7" applyFont="1" applyBorder="1" applyAlignment="1">
      <alignment horizontal="right" wrapText="1"/>
    </xf>
    <xf numFmtId="9" fontId="11" fillId="0" borderId="2" xfId="7" applyFont="1" applyBorder="1" applyAlignment="1">
      <alignment wrapText="1"/>
    </xf>
    <xf numFmtId="9" fontId="11" fillId="0" borderId="0" xfId="7" applyFont="1" applyAlignment="1">
      <alignment horizontal="right" wrapText="1"/>
    </xf>
    <xf numFmtId="9" fontId="11" fillId="2" borderId="7" xfId="7" applyFont="1" applyFill="1" applyBorder="1" applyAlignment="1">
      <alignment wrapText="1"/>
    </xf>
    <xf numFmtId="9" fontId="11" fillId="2" borderId="2" xfId="7" applyFont="1" applyFill="1" applyBorder="1" applyAlignment="1">
      <alignment wrapText="1"/>
    </xf>
    <xf numFmtId="9" fontId="11" fillId="2" borderId="4" xfId="7" applyFont="1" applyFill="1" applyBorder="1" applyAlignment="1">
      <alignment horizontal="left" wrapText="1"/>
    </xf>
    <xf numFmtId="9" fontId="11" fillId="0" borderId="0" xfId="7" applyFont="1" applyAlignment="1">
      <alignment wrapText="1"/>
    </xf>
    <xf numFmtId="9" fontId="11" fillId="2" borderId="0" xfId="7" applyFont="1" applyFill="1" applyBorder="1" applyAlignment="1">
      <alignment wrapText="1"/>
    </xf>
    <xf numFmtId="9" fontId="11" fillId="0" borderId="0" xfId="7" applyFont="1" applyBorder="1" applyAlignment="1">
      <alignment wrapText="1"/>
    </xf>
    <xf numFmtId="180" fontId="11" fillId="2" borderId="0" xfId="7" applyNumberFormat="1" applyFont="1" applyFill="1" applyAlignment="1">
      <alignment horizontal="right" wrapText="1"/>
    </xf>
    <xf numFmtId="10" fontId="11" fillId="2" borderId="0" xfId="7" applyNumberFormat="1" applyFont="1" applyFill="1" applyAlignment="1">
      <alignment horizontal="right" wrapText="1"/>
    </xf>
    <xf numFmtId="181" fontId="11" fillId="0" borderId="7" xfId="0" applyNumberFormat="1" applyFont="1" applyBorder="1" applyAlignment="1">
      <alignment horizontal="right" wrapText="1"/>
    </xf>
    <xf numFmtId="10" fontId="11" fillId="2" borderId="0" xfId="7" applyNumberFormat="1" applyFont="1" applyFill="1" applyBorder="1" applyAlignment="1">
      <alignment horizontal="right" wrapText="1"/>
    </xf>
    <xf numFmtId="10" fontId="11" fillId="2" borderId="27" xfId="7" applyNumberFormat="1" applyFont="1" applyFill="1" applyBorder="1" applyAlignment="1">
      <alignment horizontal="right" wrapText="1"/>
    </xf>
    <xf numFmtId="181" fontId="11" fillId="0" borderId="55" xfId="0" applyNumberFormat="1" applyFont="1" applyBorder="1" applyAlignment="1">
      <alignment horizontal="right" wrapText="1"/>
    </xf>
    <xf numFmtId="9" fontId="11" fillId="3" borderId="33" xfId="7" applyFont="1" applyFill="1" applyBorder="1" applyAlignment="1">
      <alignment wrapText="1"/>
    </xf>
    <xf numFmtId="9" fontId="11" fillId="0" borderId="34" xfId="7" applyFont="1" applyBorder="1" applyAlignment="1">
      <alignment horizontal="right" wrapText="1"/>
    </xf>
    <xf numFmtId="9" fontId="11" fillId="2" borderId="55" xfId="7" applyFont="1" applyFill="1" applyBorder="1" applyAlignment="1">
      <alignment wrapText="1"/>
    </xf>
    <xf numFmtId="181" fontId="11" fillId="0" borderId="0" xfId="0" applyNumberFormat="1" applyFont="1" applyBorder="1" applyAlignment="1">
      <alignment horizontal="right" wrapText="1"/>
    </xf>
    <xf numFmtId="181" fontId="11" fillId="0" borderId="27" xfId="0" applyNumberFormat="1" applyFont="1" applyBorder="1" applyAlignment="1">
      <alignment horizontal="right" wrapText="1"/>
    </xf>
    <xf numFmtId="10" fontId="11" fillId="2" borderId="60" xfId="7" applyNumberFormat="1" applyFont="1" applyFill="1" applyBorder="1" applyAlignment="1">
      <alignment horizontal="right" wrapText="1"/>
    </xf>
    <xf numFmtId="9" fontId="11" fillId="2" borderId="60" xfId="7" applyFont="1" applyFill="1" applyBorder="1" applyAlignment="1">
      <alignment horizontal="right" wrapText="1"/>
    </xf>
    <xf numFmtId="9" fontId="11" fillId="2" borderId="60" xfId="7" applyFont="1" applyFill="1" applyBorder="1" applyAlignment="1">
      <alignment wrapText="1"/>
    </xf>
    <xf numFmtId="10" fontId="11" fillId="2" borderId="59" xfId="7" applyNumberFormat="1" applyFont="1" applyFill="1" applyBorder="1" applyAlignment="1">
      <alignment horizontal="right" wrapText="1"/>
    </xf>
    <xf numFmtId="173" fontId="11" fillId="2" borderId="22" xfId="0" applyNumberFormat="1" applyFont="1" applyFill="1" applyBorder="1" applyAlignment="1">
      <alignment wrapText="1"/>
    </xf>
    <xf numFmtId="174" fontId="11" fillId="2" borderId="22" xfId="0" applyNumberFormat="1" applyFont="1" applyFill="1" applyBorder="1" applyAlignment="1">
      <alignment wrapText="1"/>
    </xf>
    <xf numFmtId="173" fontId="11" fillId="2" borderId="60" xfId="0" applyNumberFormat="1" applyFont="1" applyFill="1" applyBorder="1" applyAlignment="1">
      <alignment wrapText="1"/>
    </xf>
    <xf numFmtId="174" fontId="11" fillId="2" borderId="60" xfId="0" applyNumberFormat="1" applyFont="1" applyFill="1" applyBorder="1" applyAlignment="1">
      <alignment wrapText="1"/>
    </xf>
    <xf numFmtId="174" fontId="11" fillId="2" borderId="25" xfId="0" applyNumberFormat="1" applyFont="1" applyFill="1" applyBorder="1" applyAlignment="1">
      <alignment wrapText="1"/>
    </xf>
    <xf numFmtId="174" fontId="11" fillId="2" borderId="59" xfId="0" applyNumberFormat="1" applyFont="1" applyFill="1" applyBorder="1" applyAlignment="1">
      <alignment wrapText="1"/>
    </xf>
    <xf numFmtId="0" fontId="12" fillId="2" borderId="46" xfId="0" applyFont="1" applyFill="1" applyBorder="1" applyAlignment="1">
      <alignment wrapText="1"/>
    </xf>
    <xf numFmtId="0" fontId="12" fillId="0" borderId="0" xfId="0" applyFont="1" applyFill="1" applyBorder="1" applyAlignment="1">
      <alignment wrapText="1"/>
    </xf>
    <xf numFmtId="174" fontId="11" fillId="0" borderId="0" xfId="0" applyNumberFormat="1" applyFont="1" applyFill="1" applyBorder="1" applyAlignment="1">
      <alignment wrapText="1"/>
    </xf>
    <xf numFmtId="9" fontId="11" fillId="0" borderId="0" xfId="7" applyFont="1" applyFill="1" applyBorder="1" applyAlignment="1">
      <alignment horizontal="right" wrapText="1"/>
    </xf>
    <xf numFmtId="164" fontId="12" fillId="0" borderId="0" xfId="0" applyNumberFormat="1" applyFont="1" applyBorder="1" applyAlignment="1">
      <alignment horizontal="center" wrapText="1"/>
    </xf>
    <xf numFmtId="0" fontId="0" fillId="0" borderId="22" xfId="0" applyBorder="1"/>
    <xf numFmtId="0" fontId="12" fillId="0" borderId="0" xfId="0" applyFont="1" applyBorder="1" applyAlignment="1">
      <alignment wrapText="1"/>
    </xf>
    <xf numFmtId="0" fontId="11" fillId="2" borderId="0" xfId="0" applyFont="1" applyFill="1" applyBorder="1" applyAlignment="1">
      <alignment horizontal="left" wrapText="1" indent="1"/>
    </xf>
    <xf numFmtId="0" fontId="11" fillId="0" borderId="0" xfId="0" applyFont="1" applyBorder="1" applyAlignment="1">
      <alignment horizontal="left" wrapText="1" indent="1"/>
    </xf>
    <xf numFmtId="0" fontId="12" fillId="2" borderId="0" xfId="0" applyFont="1" applyFill="1" applyBorder="1" applyAlignment="1">
      <alignment horizontal="left" wrapText="1"/>
    </xf>
    <xf numFmtId="0" fontId="11" fillId="0" borderId="0" xfId="0" applyFont="1" applyBorder="1" applyAlignment="1">
      <alignment horizontal="left" wrapText="1"/>
    </xf>
    <xf numFmtId="173" fontId="11" fillId="0" borderId="60" xfId="0" applyNumberFormat="1" applyFont="1" applyFill="1" applyBorder="1" applyAlignment="1">
      <alignment wrapText="1"/>
    </xf>
    <xf numFmtId="9" fontId="11" fillId="0" borderId="60" xfId="7" applyFont="1" applyFill="1" applyBorder="1" applyAlignment="1">
      <alignment horizontal="right" wrapText="1"/>
    </xf>
    <xf numFmtId="0" fontId="1" fillId="0" borderId="20" xfId="0" applyFont="1" applyBorder="1" applyAlignment="1">
      <alignment wrapText="1"/>
    </xf>
    <xf numFmtId="0" fontId="6" fillId="2" borderId="26" xfId="0" applyFont="1" applyFill="1" applyBorder="1" applyAlignment="1">
      <alignment horizontal="left" wrapText="1"/>
    </xf>
    <xf numFmtId="0" fontId="1" fillId="2" borderId="34" xfId="0" applyFont="1" applyFill="1" applyBorder="1" applyAlignment="1">
      <alignment wrapText="1"/>
    </xf>
    <xf numFmtId="0" fontId="11" fillId="0" borderId="26" xfId="0" applyFont="1" applyBorder="1" applyAlignment="1">
      <alignment horizontal="left" vertical="top" wrapText="1"/>
    </xf>
    <xf numFmtId="0" fontId="11" fillId="2" borderId="26" xfId="0" applyFont="1" applyFill="1" applyBorder="1" applyAlignment="1">
      <alignment horizontal="left" vertical="top" wrapText="1" indent="1"/>
    </xf>
    <xf numFmtId="0" fontId="11" fillId="2" borderId="0" xfId="0" applyFont="1" applyFill="1" applyBorder="1" applyAlignment="1">
      <alignment horizontal="left" vertical="top" wrapText="1"/>
    </xf>
    <xf numFmtId="0" fontId="11" fillId="2" borderId="0" xfId="0" applyFont="1" applyFill="1" applyBorder="1" applyAlignment="1">
      <alignment horizontal="center" vertical="top" wrapText="1"/>
    </xf>
    <xf numFmtId="0" fontId="11" fillId="2" borderId="27" xfId="0" applyFont="1" applyFill="1" applyBorder="1" applyAlignment="1">
      <alignment horizontal="center" vertical="top" wrapText="1"/>
    </xf>
    <xf numFmtId="0" fontId="11" fillId="0" borderId="26" xfId="0" applyFont="1" applyBorder="1" applyAlignment="1">
      <alignment horizontal="left" vertical="top" wrapText="1" indent="1"/>
    </xf>
    <xf numFmtId="0" fontId="11" fillId="0" borderId="0" xfId="0" applyFont="1" applyBorder="1" applyAlignment="1">
      <alignment horizontal="center" vertical="top" wrapText="1"/>
    </xf>
    <xf numFmtId="0" fontId="11" fillId="0" borderId="27" xfId="0" applyFont="1" applyBorder="1" applyAlignment="1">
      <alignment horizontal="center" vertical="top" wrapText="1"/>
    </xf>
    <xf numFmtId="0" fontId="11" fillId="2" borderId="26" xfId="0" applyFont="1" applyFill="1" applyBorder="1" applyAlignment="1">
      <alignment horizontal="left" vertical="top" wrapText="1"/>
    </xf>
    <xf numFmtId="0" fontId="6" fillId="0" borderId="26" xfId="0" applyFont="1" applyBorder="1" applyAlignment="1">
      <alignment horizontal="left" wrapText="1"/>
    </xf>
    <xf numFmtId="0" fontId="11" fillId="2" borderId="26" xfId="0" applyFont="1" applyFill="1" applyBorder="1" applyAlignment="1">
      <alignment horizontal="left" vertical="top" wrapText="1" indent="2"/>
    </xf>
    <xf numFmtId="0" fontId="11" fillId="0" borderId="46" xfId="0" applyFont="1" applyBorder="1" applyAlignment="1">
      <alignment horizontal="left" vertical="top" wrapText="1" indent="1"/>
    </xf>
    <xf numFmtId="0" fontId="0" fillId="0" borderId="56" xfId="0" applyBorder="1"/>
    <xf numFmtId="0" fontId="11" fillId="0" borderId="31" xfId="0" applyFont="1" applyBorder="1" applyAlignment="1">
      <alignment horizontal="center" vertical="top" wrapText="1"/>
    </xf>
    <xf numFmtId="164" fontId="12" fillId="0" borderId="8" xfId="0" applyNumberFormat="1" applyFont="1" applyBorder="1" applyAlignment="1">
      <alignment horizontal="center" wrapText="1"/>
    </xf>
    <xf numFmtId="0" fontId="11" fillId="0" borderId="20" xfId="0" applyFont="1" applyBorder="1" applyAlignment="1">
      <alignment horizontal="left" wrapText="1"/>
    </xf>
    <xf numFmtId="0" fontId="14" fillId="0" borderId="26" xfId="0" applyFont="1" applyBorder="1" applyAlignment="1">
      <alignment wrapText="1"/>
    </xf>
    <xf numFmtId="164" fontId="12" fillId="0" borderId="55" xfId="0" applyNumberFormat="1" applyFont="1" applyBorder="1" applyAlignment="1">
      <alignment horizontal="center" wrapText="1"/>
    </xf>
    <xf numFmtId="0" fontId="11" fillId="0" borderId="26" xfId="0" applyFont="1" applyBorder="1" applyAlignment="1">
      <alignment horizontal="left" wrapText="1" indent="2"/>
    </xf>
    <xf numFmtId="0" fontId="11" fillId="2" borderId="46" xfId="0" applyFont="1" applyFill="1" applyBorder="1" applyAlignment="1">
      <alignment horizontal="left" wrapText="1" indent="1"/>
    </xf>
    <xf numFmtId="173" fontId="11" fillId="2" borderId="36" xfId="0" applyNumberFormat="1" applyFont="1" applyFill="1" applyBorder="1" applyAlignment="1">
      <alignment wrapText="1"/>
    </xf>
    <xf numFmtId="0" fontId="11" fillId="2" borderId="31" xfId="0" applyFont="1" applyFill="1" applyBorder="1" applyAlignment="1">
      <alignment horizontal="right" wrapText="1"/>
    </xf>
    <xf numFmtId="173" fontId="11" fillId="2" borderId="61" xfId="0" applyNumberFormat="1" applyFont="1" applyFill="1" applyBorder="1" applyAlignment="1">
      <alignment wrapText="1"/>
    </xf>
    <xf numFmtId="164" fontId="12" fillId="0" borderId="52" xfId="0" applyNumberFormat="1" applyFont="1" applyBorder="1" applyAlignment="1">
      <alignment horizontal="center" wrapText="1"/>
    </xf>
    <xf numFmtId="173" fontId="11" fillId="2" borderId="62" xfId="0" applyNumberFormat="1" applyFont="1" applyFill="1" applyBorder="1" applyAlignment="1">
      <alignment wrapText="1"/>
    </xf>
    <xf numFmtId="0" fontId="18" fillId="0" borderId="20" xfId="0" applyFont="1" applyBorder="1" applyAlignment="1">
      <alignment horizontal="left" wrapText="1"/>
    </xf>
    <xf numFmtId="0" fontId="1" fillId="0" borderId="33" xfId="0" applyFont="1" applyBorder="1" applyAlignment="1">
      <alignment wrapText="1"/>
    </xf>
    <xf numFmtId="0" fontId="11" fillId="2" borderId="46" xfId="0" applyFont="1" applyFill="1" applyBorder="1" applyAlignment="1">
      <alignment horizontal="left" wrapText="1"/>
    </xf>
    <xf numFmtId="173" fontId="11" fillId="0" borderId="48" xfId="0" applyNumberFormat="1" applyFont="1" applyBorder="1" applyAlignment="1">
      <alignment wrapText="1"/>
    </xf>
    <xf numFmtId="10" fontId="11" fillId="2" borderId="31" xfId="7" applyNumberFormat="1" applyFont="1" applyFill="1" applyBorder="1" applyAlignment="1">
      <alignment wrapText="1"/>
    </xf>
    <xf numFmtId="10" fontId="11" fillId="2" borderId="46" xfId="7" applyNumberFormat="1" applyFont="1" applyFill="1" applyBorder="1" applyAlignment="1">
      <alignment wrapText="1"/>
    </xf>
    <xf numFmtId="10" fontId="11" fillId="2" borderId="56" xfId="7" applyNumberFormat="1" applyFont="1" applyFill="1" applyBorder="1" applyAlignment="1">
      <alignment wrapText="1"/>
    </xf>
    <xf numFmtId="174" fontId="11" fillId="0" borderId="22" xfId="0" applyNumberFormat="1" applyFont="1" applyBorder="1" applyAlignment="1">
      <alignment wrapText="1"/>
    </xf>
    <xf numFmtId="174" fontId="11" fillId="0" borderId="25" xfId="0" applyNumberFormat="1" applyFont="1" applyBorder="1" applyAlignment="1">
      <alignment wrapText="1"/>
    </xf>
    <xf numFmtId="0" fontId="11" fillId="0" borderId="9" xfId="0" applyFont="1" applyFill="1" applyBorder="1" applyAlignment="1">
      <alignment horizontal="left" wrapText="1"/>
    </xf>
    <xf numFmtId="0" fontId="11" fillId="0" borderId="0" xfId="0" applyFont="1" applyFill="1" applyAlignment="1">
      <alignment horizontal="right" wrapText="1"/>
    </xf>
    <xf numFmtId="0" fontId="11" fillId="0" borderId="24" xfId="0" applyFont="1" applyBorder="1" applyAlignment="1">
      <alignment horizontal="left" wrapText="1"/>
    </xf>
    <xf numFmtId="0" fontId="6" fillId="0" borderId="0" xfId="0" applyFont="1" applyBorder="1" applyAlignment="1">
      <alignment horizontal="center" wrapText="1"/>
    </xf>
    <xf numFmtId="0" fontId="7" fillId="2" borderId="0" xfId="0" applyFont="1" applyFill="1" applyBorder="1" applyAlignment="1">
      <alignment horizontal="left" wrapText="1"/>
    </xf>
    <xf numFmtId="173" fontId="7" fillId="2" borderId="0" xfId="0" applyNumberFormat="1" applyFont="1" applyFill="1" applyBorder="1" applyAlignment="1">
      <alignment wrapText="1"/>
    </xf>
    <xf numFmtId="176" fontId="7" fillId="2" borderId="0" xfId="0" applyNumberFormat="1" applyFont="1" applyFill="1" applyBorder="1" applyAlignment="1">
      <alignment horizontal="right" wrapText="1"/>
    </xf>
    <xf numFmtId="174" fontId="7" fillId="0" borderId="0" xfId="0" applyNumberFormat="1" applyFont="1" applyBorder="1" applyAlignment="1">
      <alignment wrapText="1"/>
    </xf>
    <xf numFmtId="176" fontId="7" fillId="0" borderId="0" xfId="0" applyNumberFormat="1" applyFont="1" applyBorder="1" applyAlignment="1">
      <alignment horizontal="right" wrapText="1"/>
    </xf>
    <xf numFmtId="174" fontId="7" fillId="2" borderId="0" xfId="0" applyNumberFormat="1" applyFont="1" applyFill="1" applyBorder="1" applyAlignment="1">
      <alignment wrapText="1"/>
    </xf>
    <xf numFmtId="164" fontId="6" fillId="0" borderId="0" xfId="0" applyNumberFormat="1" applyFont="1" applyBorder="1" applyAlignment="1">
      <alignment wrapText="1"/>
    </xf>
    <xf numFmtId="0" fontId="0" fillId="0" borderId="0" xfId="0" applyBorder="1" applyAlignment="1"/>
    <xf numFmtId="164" fontId="6" fillId="0" borderId="22" xfId="0" applyNumberFormat="1" applyFont="1" applyBorder="1" applyAlignment="1">
      <alignment wrapText="1"/>
    </xf>
    <xf numFmtId="0" fontId="6" fillId="0" borderId="55" xfId="0" applyFont="1" applyBorder="1" applyAlignment="1">
      <alignment horizontal="center" wrapText="1"/>
    </xf>
    <xf numFmtId="0" fontId="7" fillId="2" borderId="26" xfId="0" applyFont="1" applyFill="1" applyBorder="1" applyAlignment="1">
      <alignment horizontal="left" wrapText="1" indent="1"/>
    </xf>
    <xf numFmtId="173" fontId="7" fillId="2" borderId="34" xfId="0" applyNumberFormat="1" applyFont="1" applyFill="1" applyBorder="1" applyAlignment="1">
      <alignment wrapText="1"/>
    </xf>
    <xf numFmtId="0" fontId="7" fillId="0" borderId="26" xfId="0" applyFont="1" applyBorder="1" applyAlignment="1">
      <alignment horizontal="left" wrapText="1" indent="1"/>
    </xf>
    <xf numFmtId="174" fontId="7" fillId="0" borderId="27" xfId="0" applyNumberFormat="1" applyFont="1" applyBorder="1" applyAlignment="1">
      <alignment wrapText="1"/>
    </xf>
    <xf numFmtId="174" fontId="7" fillId="2" borderId="27" xfId="0" applyNumberFormat="1" applyFont="1" applyFill="1" applyBorder="1" applyAlignment="1">
      <alignment wrapText="1"/>
    </xf>
    <xf numFmtId="0" fontId="6" fillId="0" borderId="33" xfId="0" applyFont="1" applyBorder="1" applyAlignment="1">
      <alignment horizontal="center" wrapText="1"/>
    </xf>
    <xf numFmtId="0" fontId="7" fillId="0" borderId="46" xfId="0" applyFont="1" applyBorder="1" applyAlignment="1">
      <alignment horizontal="left" wrapText="1" indent="1"/>
    </xf>
    <xf numFmtId="173" fontId="7" fillId="0" borderId="31" xfId="0" applyNumberFormat="1" applyFont="1" applyBorder="1" applyAlignment="1">
      <alignment wrapText="1"/>
    </xf>
    <xf numFmtId="0" fontId="1" fillId="0" borderId="31" xfId="0" applyFont="1" applyBorder="1" applyAlignment="1">
      <alignment wrapText="1"/>
    </xf>
    <xf numFmtId="173" fontId="7" fillId="0" borderId="60" xfId="0" applyNumberFormat="1" applyFont="1" applyBorder="1" applyAlignment="1">
      <alignment wrapText="1"/>
    </xf>
    <xf numFmtId="173" fontId="7" fillId="0" borderId="59" xfId="0" applyNumberFormat="1" applyFont="1" applyBorder="1" applyAlignment="1">
      <alignment wrapText="1"/>
    </xf>
    <xf numFmtId="0" fontId="7" fillId="2" borderId="0" xfId="0" applyFont="1" applyFill="1" applyBorder="1" applyAlignment="1">
      <alignment horizontal="center" wrapText="1"/>
    </xf>
    <xf numFmtId="0" fontId="7" fillId="2" borderId="34" xfId="0" applyFont="1" applyFill="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2" borderId="27" xfId="0" applyFont="1" applyFill="1" applyBorder="1" applyAlignment="1">
      <alignment horizontal="center" wrapText="1"/>
    </xf>
    <xf numFmtId="0" fontId="0" fillId="0" borderId="7" xfId="0" applyBorder="1"/>
    <xf numFmtId="0" fontId="0" fillId="0" borderId="55" xfId="0" applyBorder="1"/>
    <xf numFmtId="0" fontId="0" fillId="0" borderId="22" xfId="0" applyBorder="1" applyAlignment="1"/>
    <xf numFmtId="173" fontId="7" fillId="2" borderId="60" xfId="0" applyNumberFormat="1" applyFont="1" applyFill="1" applyBorder="1" applyAlignment="1">
      <alignment wrapText="1"/>
    </xf>
    <xf numFmtId="173" fontId="7" fillId="2" borderId="59" xfId="0" applyNumberFormat="1" applyFont="1" applyFill="1" applyBorder="1" applyAlignment="1">
      <alignment wrapText="1"/>
    </xf>
    <xf numFmtId="178" fontId="7" fillId="2" borderId="26" xfId="0" applyNumberFormat="1" applyFont="1" applyFill="1" applyBorder="1" applyAlignment="1">
      <alignment horizontal="left" wrapText="1" indent="2"/>
    </xf>
    <xf numFmtId="178" fontId="7" fillId="0" borderId="26" xfId="0" applyNumberFormat="1" applyFont="1" applyBorder="1" applyAlignment="1">
      <alignment horizontal="left" wrapText="1" indent="2"/>
    </xf>
    <xf numFmtId="0" fontId="7" fillId="0" borderId="0" xfId="0" applyFont="1" applyFill="1" applyAlignment="1">
      <alignment wrapText="1"/>
    </xf>
    <xf numFmtId="0" fontId="11" fillId="2" borderId="11" xfId="0" applyFont="1" applyFill="1" applyBorder="1" applyAlignment="1">
      <alignment wrapText="1"/>
    </xf>
    <xf numFmtId="0" fontId="0" fillId="0" borderId="0" xfId="0"/>
    <xf numFmtId="0" fontId="11" fillId="0" borderId="0" xfId="0" applyFont="1" applyBorder="1" applyAlignment="1">
      <alignment horizontal="left" vertical="center" wrapText="1"/>
    </xf>
    <xf numFmtId="0" fontId="17" fillId="0" borderId="0" xfId="0" applyFont="1" applyAlignment="1">
      <alignment horizontal="left" wrapText="1"/>
    </xf>
    <xf numFmtId="0" fontId="26" fillId="0" borderId="0" xfId="0" applyFont="1"/>
    <xf numFmtId="0" fontId="6" fillId="0" borderId="0" xfId="0" applyFont="1" applyAlignment="1">
      <alignment horizontal="left" wrapText="1"/>
    </xf>
    <xf numFmtId="0" fontId="21" fillId="0" borderId="0" xfId="0" applyFont="1"/>
    <xf numFmtId="0" fontId="11" fillId="0" borderId="0" xfId="0" applyFont="1" applyAlignment="1">
      <alignment horizontal="left" vertical="center" wrapText="1"/>
    </xf>
    <xf numFmtId="0" fontId="0" fillId="0" borderId="0" xfId="0"/>
    <xf numFmtId="0" fontId="12" fillId="0" borderId="47" xfId="0" applyFont="1" applyBorder="1" applyAlignment="1">
      <alignment horizontal="center" wrapText="1"/>
    </xf>
    <xf numFmtId="0" fontId="12" fillId="0" borderId="32" xfId="0" applyFont="1" applyBorder="1" applyAlignment="1">
      <alignment horizontal="center" wrapText="1"/>
    </xf>
    <xf numFmtId="0" fontId="10" fillId="0" borderId="0" xfId="0" applyFont="1" applyAlignment="1">
      <alignment horizont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20" fillId="0" borderId="0" xfId="0" applyFont="1"/>
    <xf numFmtId="0" fontId="12" fillId="0" borderId="20" xfId="0" applyFont="1" applyBorder="1" applyAlignment="1">
      <alignment horizontal="center" wrapText="1"/>
    </xf>
    <xf numFmtId="0" fontId="12" fillId="0" borderId="25" xfId="0" applyFont="1" applyBorder="1" applyAlignment="1">
      <alignment horizontal="center" wrapText="1"/>
    </xf>
    <xf numFmtId="0" fontId="11" fillId="0" borderId="0" xfId="0" applyFont="1" applyBorder="1" applyAlignment="1">
      <alignment horizontal="left" vertical="center" wrapText="1"/>
    </xf>
    <xf numFmtId="0" fontId="16" fillId="0" borderId="0" xfId="0" applyFont="1" applyAlignment="1">
      <alignment horizont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8" xfId="0" applyFont="1" applyBorder="1" applyAlignment="1">
      <alignment horizontal="center" wrapText="1"/>
    </xf>
    <xf numFmtId="0" fontId="17" fillId="0" borderId="0" xfId="0" applyFont="1" applyAlignment="1">
      <alignment horizontal="center" wrapText="1"/>
    </xf>
    <xf numFmtId="0" fontId="11" fillId="0" borderId="0" xfId="0" applyFont="1" applyAlignment="1">
      <alignment wrapText="1"/>
    </xf>
    <xf numFmtId="0" fontId="12" fillId="0" borderId="33" xfId="0" applyFont="1" applyBorder="1" applyAlignment="1">
      <alignment horizontal="center" wrapText="1"/>
    </xf>
    <xf numFmtId="0" fontId="24" fillId="0" borderId="0" xfId="0" applyFont="1"/>
    <xf numFmtId="0" fontId="7" fillId="0" borderId="0" xfId="0" applyFont="1" applyAlignment="1">
      <alignment horizontal="left" wrapText="1"/>
    </xf>
    <xf numFmtId="0" fontId="11" fillId="0" borderId="0" xfId="0" applyFont="1" applyAlignment="1">
      <alignment horizontal="left" wrapText="1"/>
    </xf>
    <xf numFmtId="0" fontId="0" fillId="0" borderId="0" xfId="0" applyBorder="1"/>
    <xf numFmtId="0" fontId="6" fillId="0" borderId="0" xfId="0" applyFont="1" applyAlignment="1">
      <alignment horizontal="center" wrapText="1"/>
    </xf>
    <xf numFmtId="164" fontId="12" fillId="0" borderId="0" xfId="0" applyNumberFormat="1" applyFont="1" applyBorder="1" applyAlignment="1">
      <alignment horizontal="center" vertical="center" wrapText="1"/>
    </xf>
    <xf numFmtId="0" fontId="11" fillId="0" borderId="0" xfId="0" applyFont="1" applyBorder="1" applyAlignment="1">
      <alignment horizontal="left" wrapText="1"/>
    </xf>
    <xf numFmtId="0" fontId="23" fillId="0" borderId="0" xfId="0" applyFont="1"/>
    <xf numFmtId="0" fontId="12" fillId="0" borderId="44" xfId="0" applyFont="1" applyBorder="1" applyAlignment="1">
      <alignment horizontal="center" wrapText="1"/>
    </xf>
    <xf numFmtId="0" fontId="12" fillId="0" borderId="40" xfId="0" applyFont="1" applyBorder="1" applyAlignment="1">
      <alignment horizontal="center" wrapText="1"/>
    </xf>
    <xf numFmtId="164" fontId="12" fillId="3" borderId="21" xfId="0" applyNumberFormat="1" applyFont="1" applyFill="1" applyBorder="1" applyAlignment="1">
      <alignment horizontal="center" wrapText="1"/>
    </xf>
    <xf numFmtId="164" fontId="12" fillId="3" borderId="22" xfId="0" applyNumberFormat="1" applyFont="1" applyFill="1" applyBorder="1" applyAlignment="1">
      <alignment horizontal="center" wrapText="1"/>
    </xf>
    <xf numFmtId="0" fontId="0" fillId="0" borderId="40" xfId="0" applyBorder="1"/>
    <xf numFmtId="164" fontId="12" fillId="0" borderId="2" xfId="0" applyNumberFormat="1" applyFont="1" applyBorder="1" applyAlignment="1">
      <alignment horizontal="center" vertical="center" wrapText="1"/>
    </xf>
    <xf numFmtId="0" fontId="11" fillId="3" borderId="3" xfId="0" applyFont="1" applyFill="1" applyBorder="1" applyAlignment="1">
      <alignment wrapText="1"/>
    </xf>
    <xf numFmtId="0" fontId="11" fillId="3" borderId="3" xfId="0" applyFont="1" applyFill="1" applyBorder="1" applyAlignment="1">
      <alignment horizontal="left" wrapText="1"/>
    </xf>
    <xf numFmtId="164" fontId="6" fillId="0" borderId="2" xfId="0" applyNumberFormat="1" applyFont="1" applyBorder="1" applyAlignment="1">
      <alignment horizontal="center" wrapText="1"/>
    </xf>
    <xf numFmtId="0" fontId="6" fillId="0" borderId="2" xfId="0" applyFont="1" applyBorder="1" applyAlignment="1">
      <alignment horizontal="center" wrapText="1"/>
    </xf>
    <xf numFmtId="164" fontId="6" fillId="0" borderId="41" xfId="0" applyNumberFormat="1" applyFont="1" applyBorder="1" applyAlignment="1">
      <alignment horizontal="center" wrapText="1"/>
    </xf>
    <xf numFmtId="0" fontId="0" fillId="0" borderId="41" xfId="0" applyBorder="1"/>
    <xf numFmtId="0" fontId="11" fillId="0" borderId="3" xfId="0" applyFont="1" applyBorder="1" applyAlignment="1">
      <alignment wrapText="1"/>
    </xf>
    <xf numFmtId="164" fontId="6" fillId="0" borderId="40" xfId="0" applyNumberFormat="1" applyFont="1" applyBorder="1" applyAlignment="1">
      <alignment horizontal="center" wrapText="1"/>
    </xf>
    <xf numFmtId="164" fontId="6" fillId="0" borderId="21" xfId="0" applyNumberFormat="1" applyFont="1" applyBorder="1" applyAlignment="1">
      <alignment horizontal="center" wrapText="1"/>
    </xf>
    <xf numFmtId="164" fontId="6" fillId="0" borderId="32" xfId="0" applyNumberFormat="1" applyFont="1" applyBorder="1" applyAlignment="1">
      <alignment horizontal="center" wrapText="1"/>
    </xf>
    <xf numFmtId="164" fontId="6" fillId="0" borderId="33" xfId="0" applyNumberFormat="1" applyFont="1" applyBorder="1" applyAlignment="1">
      <alignment horizontal="center" wrapText="1"/>
    </xf>
    <xf numFmtId="0" fontId="6" fillId="0" borderId="33" xfId="0" applyFont="1" applyBorder="1" applyAlignment="1">
      <alignment horizontal="center" wrapText="1"/>
    </xf>
    <xf numFmtId="0" fontId="7" fillId="0" borderId="0" xfId="0" applyFont="1" applyFill="1" applyAlignment="1">
      <alignment wrapText="1"/>
    </xf>
    <xf numFmtId="0" fontId="0" fillId="0" borderId="0" xfId="0" applyFill="1"/>
    <xf numFmtId="0" fontId="19" fillId="0" borderId="0" xfId="0" applyFont="1" applyFill="1" applyAlignment="1">
      <alignment wrapText="1"/>
    </xf>
    <xf numFmtId="0" fontId="7" fillId="0" borderId="0" xfId="0" applyFont="1" applyFill="1" applyAlignment="1">
      <alignment wrapText="1" indent="3"/>
    </xf>
    <xf numFmtId="0" fontId="7" fillId="0" borderId="0" xfId="0" applyFont="1" applyFill="1" applyAlignment="1">
      <alignment horizontal="left" wrapText="1"/>
    </xf>
    <xf numFmtId="0" fontId="19" fillId="0" borderId="0" xfId="0" applyFont="1" applyFill="1" applyAlignment="1">
      <alignment horizontal="left" wrapText="1"/>
    </xf>
    <xf numFmtId="0" fontId="6" fillId="0" borderId="0" xfId="0" applyFont="1" applyFill="1" applyAlignment="1">
      <alignment horizontal="left" wrapText="1"/>
    </xf>
    <xf numFmtId="0" fontId="17" fillId="0" borderId="0" xfId="0" applyFont="1" applyFill="1" applyAlignment="1">
      <alignment horizontal="left" wrapText="1"/>
    </xf>
    <xf numFmtId="0" fontId="6" fillId="0" borderId="0" xfId="0" applyFont="1" applyFill="1" applyAlignment="1">
      <alignment wrapText="1"/>
    </xf>
  </cellXfs>
  <cellStyles count="8">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7" builtinId="5"/>
    <cellStyle name="Table (Normal)" xfId="1" xr:uid="{00000000-0005-0000-0000-000001000000}"/>
  </cellStyles>
  <dxfs count="22">
    <dxf>
      <border diagonalUp="0" diagonalDown="0">
        <left style="thin">
          <color indexed="64"/>
        </left>
        <right/>
        <vertical/>
      </border>
    </dxf>
    <dxf>
      <border diagonalUp="0" diagonalDown="0">
        <left style="thin">
          <color indexed="64"/>
        </left>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CCEEFF"/>
        </patternFill>
      </fill>
    </dxf>
    <dxf>
      <fill>
        <patternFill patternType="solid">
          <bgColor rgb="FFFFFF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9" defaultTableStyle="TableStyleMedium2" defaultPivotStyle="PivotStyleLight16">
    <tableStyle name="tableStyle1" pivot="0" count="2" xr9:uid="{00000000-0011-0000-FFFF-FFFF00000000}">
      <tableStyleElement type="firstRowStripe" dxfId="21"/>
      <tableStyleElement type="secondRowStripe" dxfId="20"/>
    </tableStyle>
    <tableStyle name="tableStyle2" pivot="0" count="2" xr9:uid="{00000000-0011-0000-FFFF-FFFF01000000}">
      <tableStyleElement type="firstRowStripe" dxfId="19"/>
      <tableStyleElement type="secondRowStripe" dxfId="18"/>
    </tableStyle>
    <tableStyle name="tableStyle3" pivot="0" count="2" xr9:uid="{00000000-0011-0000-FFFF-FFFF02000000}">
      <tableStyleElement type="firstRowStripe" dxfId="17"/>
      <tableStyleElement type="secondRowStripe" dxfId="16"/>
    </tableStyle>
    <tableStyle name="tableStyle4" pivot="0" count="2" xr9:uid="{00000000-0011-0000-FFFF-FFFF03000000}">
      <tableStyleElement type="firstRowStripe" dxfId="15"/>
      <tableStyleElement type="secondRowStripe" dxfId="14"/>
    </tableStyle>
    <tableStyle name="tableStyle5" pivot="0" count="2" xr9:uid="{00000000-0011-0000-FFFF-FFFF04000000}">
      <tableStyleElement type="firstRowStripe" dxfId="13"/>
      <tableStyleElement type="secondRowStripe" dxfId="12"/>
    </tableStyle>
    <tableStyle name="tableStyle6" pivot="0" count="2" xr9:uid="{00000000-0011-0000-FFFF-FFFF05000000}">
      <tableStyleElement type="firstRowStripe" dxfId="11"/>
      <tableStyleElement type="secondRowStripe" dxfId="10"/>
    </tableStyle>
    <tableStyle name="tableStyle7" pivot="0" count="2" xr9:uid="{00000000-0011-0000-FFFF-FFFF06000000}">
      <tableStyleElement type="firstRowStripe" dxfId="9"/>
      <tableStyleElement type="secondRowStripe" dxfId="8"/>
    </tableStyle>
    <tableStyle name="tableStyle8" pivot="0" count="2" xr9:uid="{00000000-0011-0000-FFFF-FFFF07000000}">
      <tableStyleElement type="firstRowStripe" dxfId="7"/>
      <tableStyleElement type="secondRowStripe" dxfId="6"/>
    </tableStyle>
    <tableStyle name="tableStyle9" pivot="0" count="2" xr9:uid="{00000000-0011-0000-FFFF-FFFF08000000}">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57150</xdr:rowOff>
    </xdr:from>
    <xdr:to>
      <xdr:col>1</xdr:col>
      <xdr:colOff>3011098</xdr:colOff>
      <xdr:row>2</xdr:row>
      <xdr:rowOff>1357313</xdr:rowOff>
    </xdr:to>
    <xdr:pic>
      <xdr:nvPicPr>
        <xdr:cNvPr id="2" name="Picture 1">
          <a:extLst>
            <a:ext uri="{FF2B5EF4-FFF2-40B4-BE49-F238E27FC236}">
              <a16:creationId xmlns:a16="http://schemas.microsoft.com/office/drawing/2014/main" id="{B356C541-BE62-48CE-951B-E83E291F7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438150"/>
          <a:ext cx="3001573" cy="1300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9:N24" headerRowCount="0" totalsRowShown="0">
  <tableColumns count="13">
    <tableColumn id="1" xr3:uid="{00000000-0010-0000-0000-000001000000}" name="Column1"/>
    <tableColumn id="2" xr3:uid="{00000000-0010-0000-0000-000002000000}" name="Column2" dataDxfId="3"/>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dataDxfId="2"/>
  </tableColumns>
  <tableStyleInfo name="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4:O44" headerRowCount="0" totalsRowShown="0">
  <tableColumns count="14">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s>
  <tableStyleInfo name="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11:K54" headerRowCount="0" totalsRowShown="0">
  <tableColumns count="10">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s>
  <tableStyleInfo name="tableStyle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11:Q15" headerRowCount="0" totalsRowShown="0">
  <tableColumns count="1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 id="8" xr3:uid="{00000000-0010-0000-0400-000008000000}" name="Column8"/>
    <tableColumn id="9" xr3:uid="{00000000-0010-0000-0400-000009000000}" name="Column9"/>
    <tableColumn id="10" xr3:uid="{00000000-0010-0000-0400-00000A000000}" name="Column10"/>
    <tableColumn id="11" xr3:uid="{00000000-0010-0000-0400-00000B000000}" name="Column11"/>
    <tableColumn id="12" xr3:uid="{00000000-0010-0000-0400-00000C000000}" name="Column12"/>
    <tableColumn id="13" xr3:uid="{00000000-0010-0000-0400-00000D000000}" name="Column13"/>
    <tableColumn id="14" xr3:uid="{00000000-0010-0000-0400-00000E000000}" name="Column14"/>
    <tableColumn id="15" xr3:uid="{00000000-0010-0000-0400-00000F000000}" name="Column15"/>
    <tableColumn id="16" xr3:uid="{00000000-0010-0000-0400-000010000000}" name="Column16" dataDxfId="1"/>
  </tableColumns>
  <tableStyleInfo name="tableStyle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16:P16" headerRowCount="0" totalsRowShown="0">
  <tableColumns count="15">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 id="8" xr3:uid="{00000000-0010-0000-0500-000008000000}" name="Column8"/>
    <tableColumn id="9" xr3:uid="{00000000-0010-0000-0500-000009000000}" name="Column9"/>
    <tableColumn id="10" xr3:uid="{00000000-0010-0000-0500-00000A000000}" name="Column10"/>
    <tableColumn id="11" xr3:uid="{00000000-0010-0000-0500-00000B000000}" name="Column11"/>
    <tableColumn id="12" xr3:uid="{00000000-0010-0000-0500-00000C000000}" name="Column12"/>
    <tableColumn id="13" xr3:uid="{00000000-0010-0000-0500-00000D000000}" name="Column13"/>
    <tableColumn id="14" xr3:uid="{00000000-0010-0000-0500-00000E000000}" name="Column14"/>
    <tableColumn id="15" xr3:uid="{00000000-0010-0000-0500-00000F000000}" name="Column15"/>
  </tableColumns>
  <tableStyleInfo name="tableStyle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B17:Q31" headerRowCount="0" totalsRowShown="0">
  <tableColumns count="16">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 id="8" xr3:uid="{00000000-0010-0000-0600-000008000000}" name="Column8"/>
    <tableColumn id="9" xr3:uid="{00000000-0010-0000-0600-000009000000}" name="Column9"/>
    <tableColumn id="10" xr3:uid="{00000000-0010-0000-0600-00000A000000}" name="Column10"/>
    <tableColumn id="11" xr3:uid="{00000000-0010-0000-0600-00000B000000}" name="Column11"/>
    <tableColumn id="12" xr3:uid="{00000000-0010-0000-0600-00000C000000}" name="Column12"/>
    <tableColumn id="13" xr3:uid="{00000000-0010-0000-0600-00000D000000}" name="Column13"/>
    <tableColumn id="14" xr3:uid="{00000000-0010-0000-0600-00000E000000}" name="Column14"/>
    <tableColumn id="15" xr3:uid="{00000000-0010-0000-0600-00000F000000}" name="Column15"/>
    <tableColumn id="16" xr3:uid="{00000000-0010-0000-0600-000010000000}" name="Column16" dataDxfId="0"/>
  </tableColumns>
  <tableStyleInfo name="tableStyle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S11:S31" headerRowCount="0" totalsRowShown="0">
  <tableColumns count="1">
    <tableColumn id="1" xr3:uid="{00000000-0010-0000-0700-000001000000}" name="Column1"/>
  </tableColumns>
  <tableStyleInfo name="tableStyle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B50"/>
  <sheetViews>
    <sheetView showGridLines="0" showRuler="0" view="pageBreakPreview" zoomScale="110" zoomScaleNormal="100" zoomScaleSheetLayoutView="110" workbookViewId="0">
      <selection activeCell="B3" sqref="B3"/>
    </sheetView>
  </sheetViews>
  <sheetFormatPr defaultColWidth="13.7265625" defaultRowHeight="12.5" x14ac:dyDescent="0.25"/>
  <cols>
    <col min="1" max="1" width="3.54296875" customWidth="1"/>
    <col min="2" max="2" width="113.453125" customWidth="1"/>
    <col min="3" max="3" width="2" customWidth="1"/>
  </cols>
  <sheetData>
    <row r="1" spans="2:2" ht="15" customHeight="1" x14ac:dyDescent="0.25"/>
    <row r="2" spans="2:2" ht="15" customHeight="1" x14ac:dyDescent="0.3">
      <c r="B2" s="131" t="s">
        <v>0</v>
      </c>
    </row>
    <row r="3" spans="2:2" ht="109.15" customHeight="1" x14ac:dyDescent="0.3">
      <c r="B3" s="1" t="s">
        <v>1</v>
      </c>
    </row>
    <row r="4" spans="2:2" ht="21.75" customHeight="1" x14ac:dyDescent="0.3">
      <c r="B4" s="2" t="s">
        <v>2</v>
      </c>
    </row>
    <row r="5" spans="2:2" ht="15" customHeight="1" x14ac:dyDescent="0.3">
      <c r="B5" s="2" t="s">
        <v>3</v>
      </c>
    </row>
    <row r="6" spans="2:2" ht="15" customHeight="1" x14ac:dyDescent="0.3">
      <c r="B6" s="3">
        <v>44834</v>
      </c>
    </row>
    <row r="7" spans="2:2" ht="15" customHeight="1" x14ac:dyDescent="0.3">
      <c r="B7" s="2" t="s">
        <v>4</v>
      </c>
    </row>
    <row r="8" spans="2:2" ht="16.75" customHeight="1" x14ac:dyDescent="0.25"/>
    <row r="9" spans="2:2" ht="39" x14ac:dyDescent="0.3">
      <c r="B9" s="1" t="s">
        <v>317</v>
      </c>
    </row>
    <row r="10" spans="2:2" ht="6.75" customHeight="1" x14ac:dyDescent="0.25"/>
    <row r="11" spans="2:2" ht="16.75" customHeight="1" x14ac:dyDescent="0.3">
      <c r="B11" s="1" t="s">
        <v>5</v>
      </c>
    </row>
    <row r="12" spans="2:2" ht="9.75" customHeight="1" x14ac:dyDescent="0.25"/>
    <row r="13" spans="2:2" ht="15" customHeight="1" x14ac:dyDescent="0.3">
      <c r="B13" s="4" t="s">
        <v>6</v>
      </c>
    </row>
    <row r="14" spans="2:2" ht="189" customHeight="1" x14ac:dyDescent="0.25">
      <c r="B14" s="190" t="s">
        <v>318</v>
      </c>
    </row>
    <row r="15" spans="2:2" ht="8.25" customHeight="1" x14ac:dyDescent="0.3">
      <c r="B15" s="1"/>
    </row>
    <row r="16" spans="2: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pageSetup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B97E-2FF2-40E7-9F75-F4543F9EA3AF}">
  <sheetPr>
    <tabColor rgb="FF92D050"/>
    <pageSetUpPr fitToPage="1"/>
  </sheetPr>
  <dimension ref="B1:S33"/>
  <sheetViews>
    <sheetView showGridLines="0" showRuler="0" view="pageBreakPreview" zoomScaleNormal="110" zoomScaleSheetLayoutView="100" workbookViewId="0">
      <selection activeCell="B5" sqref="B5:P5"/>
    </sheetView>
  </sheetViews>
  <sheetFormatPr defaultColWidth="13.7265625" defaultRowHeight="12.5" x14ac:dyDescent="0.25"/>
  <cols>
    <col min="1" max="1" width="3.54296875" style="182" customWidth="1"/>
    <col min="2" max="2" width="81.1796875" style="182" customWidth="1"/>
    <col min="3" max="3" width="15.7265625" style="182" bestFit="1" customWidth="1"/>
    <col min="4" max="4" width="0" style="182" hidden="1" customWidth="1"/>
    <col min="5" max="5" width="11.7265625" style="182" bestFit="1" customWidth="1"/>
    <col min="6" max="6" width="0" style="182" hidden="1" customWidth="1"/>
    <col min="7" max="7" width="12.26953125" style="182" bestFit="1" customWidth="1"/>
    <col min="8" max="8" width="0" style="182" hidden="1" customWidth="1"/>
    <col min="9" max="9" width="15.1796875" style="182" bestFit="1" customWidth="1"/>
    <col min="10" max="10" width="0" style="182" hidden="1" customWidth="1"/>
    <col min="11" max="11" width="15.7265625" style="182" bestFit="1" customWidth="1"/>
    <col min="12" max="13" width="0" style="182" hidden="1" customWidth="1"/>
    <col min="14" max="14" width="9" style="182" hidden="1" customWidth="1"/>
    <col min="15" max="16" width="0" style="182" hidden="1" customWidth="1"/>
    <col min="17" max="18" width="10.7265625" style="182" hidden="1" customWidth="1"/>
    <col min="19" max="19" width="10.54296875" style="182" customWidth="1"/>
    <col min="20" max="16384" width="13.7265625" style="182"/>
  </cols>
  <sheetData>
    <row r="1" spans="2:19" ht="15" customHeight="1" x14ac:dyDescent="0.3">
      <c r="B1" s="189" t="s">
        <v>7</v>
      </c>
      <c r="C1" s="302"/>
    </row>
    <row r="2" spans="2:19" ht="15" customHeight="1" x14ac:dyDescent="0.3">
      <c r="B2" s="493" t="s">
        <v>297</v>
      </c>
      <c r="C2" s="515"/>
    </row>
    <row r="3" spans="2:19" ht="15" customHeight="1" x14ac:dyDescent="0.3">
      <c r="B3" s="341" t="s">
        <v>8</v>
      </c>
      <c r="C3" s="343"/>
    </row>
    <row r="4" spans="2:19" ht="15" customHeight="1" x14ac:dyDescent="0.25"/>
    <row r="5" spans="2:19" ht="15" customHeight="1" x14ac:dyDescent="0.3">
      <c r="B5" s="512" t="s">
        <v>301</v>
      </c>
      <c r="C5" s="512"/>
      <c r="D5" s="512"/>
      <c r="E5" s="512"/>
      <c r="F5" s="512"/>
      <c r="G5" s="512"/>
      <c r="H5" s="512"/>
      <c r="I5" s="512"/>
      <c r="J5" s="512"/>
      <c r="K5" s="512"/>
      <c r="L5" s="512"/>
      <c r="M5" s="512"/>
      <c r="N5" s="512"/>
      <c r="O5" s="512"/>
      <c r="P5" s="512"/>
    </row>
    <row r="6" spans="2:19" ht="15" customHeight="1" x14ac:dyDescent="0.25">
      <c r="B6" s="202"/>
    </row>
    <row r="7" spans="2:19" ht="15" customHeight="1" x14ac:dyDescent="0.25">
      <c r="B7" s="196"/>
      <c r="C7" s="237">
        <v>44834</v>
      </c>
      <c r="D7" s="237"/>
      <c r="E7" s="237">
        <v>44742</v>
      </c>
      <c r="F7" s="239"/>
      <c r="G7" s="237">
        <v>44651</v>
      </c>
      <c r="H7" s="239"/>
      <c r="I7" s="237">
        <v>44561</v>
      </c>
      <c r="J7" s="240"/>
      <c r="K7" s="243">
        <v>44469</v>
      </c>
      <c r="L7" s="48"/>
      <c r="M7" s="49"/>
      <c r="N7" s="9">
        <v>43982</v>
      </c>
      <c r="O7" s="48"/>
      <c r="P7" s="49"/>
    </row>
    <row r="8" spans="2:19" ht="21" customHeight="1" x14ac:dyDescent="0.25">
      <c r="B8" s="408" t="s">
        <v>353</v>
      </c>
      <c r="C8" s="520" t="s">
        <v>362</v>
      </c>
      <c r="D8" s="520"/>
      <c r="E8" s="520"/>
      <c r="F8" s="520"/>
      <c r="G8" s="520"/>
      <c r="H8" s="520"/>
      <c r="I8" s="520"/>
      <c r="J8" s="520"/>
      <c r="K8" s="520"/>
      <c r="L8" s="193"/>
      <c r="M8" s="406"/>
      <c r="N8" s="406"/>
      <c r="O8" s="193"/>
      <c r="P8" s="406"/>
      <c r="Q8" s="202"/>
      <c r="R8" s="202"/>
      <c r="S8" s="202"/>
    </row>
    <row r="9" spans="2:19" ht="15" customHeight="1" x14ac:dyDescent="0.25">
      <c r="B9" s="409" t="s">
        <v>354</v>
      </c>
      <c r="C9" s="285">
        <v>550000000</v>
      </c>
      <c r="D9" s="359"/>
      <c r="E9" s="285">
        <v>550000000</v>
      </c>
      <c r="F9" s="359"/>
      <c r="G9" s="285">
        <v>950000000</v>
      </c>
      <c r="H9" s="359"/>
      <c r="I9" s="285">
        <v>950000000</v>
      </c>
      <c r="J9" s="359"/>
      <c r="K9" s="298">
        <v>950000000</v>
      </c>
      <c r="L9" s="357"/>
      <c r="M9" s="358"/>
      <c r="N9" s="356"/>
      <c r="O9" s="357"/>
      <c r="P9" s="358"/>
    </row>
    <row r="10" spans="2:19" ht="15" customHeight="1" x14ac:dyDescent="0.25">
      <c r="B10" s="410" t="s">
        <v>355</v>
      </c>
      <c r="C10" s="280">
        <v>1675000000</v>
      </c>
      <c r="D10" s="354"/>
      <c r="E10" s="280">
        <v>2494000000</v>
      </c>
      <c r="F10" s="353" t="e">
        <f>#REF!-#REF!</f>
        <v>#REF!</v>
      </c>
      <c r="G10" s="280">
        <v>3280000000</v>
      </c>
      <c r="H10" s="353" t="e">
        <f>#REF!-#REF!</f>
        <v>#REF!</v>
      </c>
      <c r="I10" s="280">
        <v>4485000000</v>
      </c>
      <c r="J10" s="353" t="e">
        <f>#REF!-#REF!</f>
        <v>#REF!</v>
      </c>
      <c r="K10" s="296">
        <v>4567000000</v>
      </c>
      <c r="L10" s="353" t="e">
        <f>#REF!-#REF!</f>
        <v>#REF!</v>
      </c>
      <c r="M10" s="353" t="e">
        <f>#REF!-#REF!</f>
        <v>#REF!</v>
      </c>
      <c r="N10" s="353" t="e">
        <f>#REF!-#REF!</f>
        <v>#REF!</v>
      </c>
      <c r="O10" s="353" t="e">
        <f>#REF!-#REF!</f>
        <v>#REF!</v>
      </c>
      <c r="P10" s="353" t="e">
        <f>#REF!-#REF!</f>
        <v>#REF!</v>
      </c>
    </row>
    <row r="11" spans="2:19" ht="15" customHeight="1" x14ac:dyDescent="0.25">
      <c r="B11" s="411" t="s">
        <v>356</v>
      </c>
      <c r="C11" s="397">
        <f>SUM(C9:C10)</f>
        <v>2225000000</v>
      </c>
      <c r="D11" s="359"/>
      <c r="E11" s="397">
        <f t="shared" ref="E11:P11" si="0">SUM(E9:E10)</f>
        <v>3044000000</v>
      </c>
      <c r="F11" s="379" t="e">
        <f t="shared" si="0"/>
        <v>#REF!</v>
      </c>
      <c r="G11" s="397">
        <f t="shared" si="0"/>
        <v>4230000000</v>
      </c>
      <c r="H11" s="379" t="e">
        <f t="shared" si="0"/>
        <v>#REF!</v>
      </c>
      <c r="I11" s="397">
        <f t="shared" si="0"/>
        <v>5435000000</v>
      </c>
      <c r="J11" s="379" t="e">
        <f t="shared" si="0"/>
        <v>#REF!</v>
      </c>
      <c r="K11" s="400">
        <f t="shared" si="0"/>
        <v>5517000000</v>
      </c>
      <c r="L11" s="355" t="e">
        <f t="shared" si="0"/>
        <v>#REF!</v>
      </c>
      <c r="M11" s="355" t="e">
        <f t="shared" si="0"/>
        <v>#REF!</v>
      </c>
      <c r="N11" s="355" t="e">
        <f t="shared" si="0"/>
        <v>#REF!</v>
      </c>
      <c r="O11" s="355" t="e">
        <f t="shared" si="0"/>
        <v>#REF!</v>
      </c>
      <c r="P11" s="355" t="e">
        <f t="shared" si="0"/>
        <v>#REF!</v>
      </c>
    </row>
    <row r="12" spans="2:19" ht="15" customHeight="1" x14ac:dyDescent="0.25">
      <c r="B12" s="258" t="s">
        <v>98</v>
      </c>
      <c r="C12" s="280">
        <v>-3066000000</v>
      </c>
      <c r="D12" s="363"/>
      <c r="E12" s="280">
        <v>-2130000000</v>
      </c>
      <c r="F12" s="380" t="e">
        <f>SUM(F10:F11)</f>
        <v>#REF!</v>
      </c>
      <c r="G12" s="280">
        <v>-711000000</v>
      </c>
      <c r="H12" s="380" t="e">
        <f>SUM(H10:H11)</f>
        <v>#REF!</v>
      </c>
      <c r="I12" s="280">
        <v>734000000</v>
      </c>
      <c r="J12" s="380" t="e">
        <f>SUM(J10:J11)</f>
        <v>#REF!</v>
      </c>
      <c r="K12" s="296">
        <v>939000000</v>
      </c>
      <c r="L12" s="378" t="e">
        <f>SUM(L10:L11)</f>
        <v>#REF!</v>
      </c>
      <c r="M12" s="378" t="e">
        <f>SUM(M10:M11)</f>
        <v>#REF!</v>
      </c>
      <c r="N12" s="378" t="e">
        <f>SUM(N10:N11)</f>
        <v>#REF!</v>
      </c>
      <c r="O12" s="378" t="e">
        <f>SUM(O10:O11)</f>
        <v>#REF!</v>
      </c>
      <c r="P12" s="378" t="e">
        <f>SUM(P10:P11)</f>
        <v>#REF!</v>
      </c>
    </row>
    <row r="13" spans="2:19" ht="15" customHeight="1" thickBot="1" x14ac:dyDescent="0.3">
      <c r="B13" s="260" t="s">
        <v>357</v>
      </c>
      <c r="C13" s="398">
        <f>C11-C12</f>
        <v>5291000000</v>
      </c>
      <c r="D13" s="393"/>
      <c r="E13" s="398">
        <f t="shared" ref="E13:K13" si="1">E11-E12</f>
        <v>5174000000</v>
      </c>
      <c r="F13" s="398" t="e">
        <f t="shared" si="1"/>
        <v>#REF!</v>
      </c>
      <c r="G13" s="398">
        <f t="shared" si="1"/>
        <v>4941000000</v>
      </c>
      <c r="H13" s="398" t="e">
        <f t="shared" si="1"/>
        <v>#REF!</v>
      </c>
      <c r="I13" s="398">
        <f t="shared" si="1"/>
        <v>4701000000</v>
      </c>
      <c r="J13" s="398" t="e">
        <f t="shared" si="1"/>
        <v>#REF!</v>
      </c>
      <c r="K13" s="398">
        <f t="shared" si="1"/>
        <v>4578000000</v>
      </c>
      <c r="L13" s="399" t="e">
        <f t="shared" ref="L13:P13" si="2">SUM(L11:L12)</f>
        <v>#REF!</v>
      </c>
      <c r="M13" s="399" t="e">
        <f t="shared" si="2"/>
        <v>#REF!</v>
      </c>
      <c r="N13" s="399" t="e">
        <f t="shared" si="2"/>
        <v>#REF!</v>
      </c>
      <c r="O13" s="399" t="e">
        <f t="shared" si="2"/>
        <v>#REF!</v>
      </c>
      <c r="P13" s="399" t="e">
        <f t="shared" si="2"/>
        <v>#REF!</v>
      </c>
    </row>
    <row r="14" spans="2:19" ht="15" customHeight="1" thickTop="1" x14ac:dyDescent="0.25">
      <c r="B14" s="403"/>
      <c r="C14" s="404"/>
      <c r="D14" s="405"/>
      <c r="E14" s="404"/>
      <c r="F14" s="404"/>
      <c r="G14" s="404"/>
      <c r="H14" s="404"/>
      <c r="I14" s="404"/>
      <c r="J14" s="404"/>
      <c r="K14" s="404"/>
      <c r="L14" s="404"/>
      <c r="M14" s="404"/>
      <c r="N14" s="404"/>
      <c r="O14" s="404"/>
      <c r="P14" s="404"/>
    </row>
    <row r="15" spans="2:19" ht="15" customHeight="1" x14ac:dyDescent="0.25">
      <c r="B15" s="411" t="s">
        <v>358</v>
      </c>
      <c r="C15" s="285"/>
      <c r="D15" s="359"/>
      <c r="E15" s="285"/>
      <c r="F15" s="359"/>
      <c r="G15" s="285"/>
      <c r="H15" s="359"/>
      <c r="I15" s="285"/>
      <c r="J15" s="359"/>
      <c r="K15" s="298"/>
      <c r="L15" s="404"/>
      <c r="M15" s="404"/>
      <c r="N15" s="404"/>
      <c r="O15" s="404"/>
      <c r="P15" s="404"/>
    </row>
    <row r="16" spans="2:19" ht="15" customHeight="1" x14ac:dyDescent="0.25">
      <c r="B16" s="412" t="s">
        <v>355</v>
      </c>
      <c r="C16" s="280">
        <f>C10</f>
        <v>1675000000</v>
      </c>
      <c r="D16" s="363"/>
      <c r="E16" s="280">
        <f>E10</f>
        <v>2494000000</v>
      </c>
      <c r="F16" s="380"/>
      <c r="G16" s="280">
        <f>G10</f>
        <v>3280000000</v>
      </c>
      <c r="H16" s="380"/>
      <c r="I16" s="280">
        <f>I10</f>
        <v>4485000000</v>
      </c>
      <c r="J16" s="380"/>
      <c r="K16" s="280">
        <f>K10</f>
        <v>4567000000</v>
      </c>
      <c r="L16" s="404"/>
      <c r="M16" s="404"/>
      <c r="N16" s="404"/>
      <c r="O16" s="404"/>
      <c r="P16" s="404"/>
    </row>
    <row r="17" spans="2:18" ht="15" customHeight="1" x14ac:dyDescent="0.25">
      <c r="B17" s="260" t="s">
        <v>98</v>
      </c>
      <c r="C17" s="287">
        <f>C12</f>
        <v>-3066000000</v>
      </c>
      <c r="D17" s="359"/>
      <c r="E17" s="287">
        <f>E12</f>
        <v>-2130000000</v>
      </c>
      <c r="F17" s="379"/>
      <c r="G17" s="287">
        <f>G12</f>
        <v>-711000000</v>
      </c>
      <c r="H17" s="379"/>
      <c r="I17" s="287">
        <f>I12</f>
        <v>734000000</v>
      </c>
      <c r="J17" s="379"/>
      <c r="K17" s="287">
        <f>K12</f>
        <v>939000000</v>
      </c>
      <c r="L17" s="404"/>
      <c r="M17" s="404"/>
      <c r="N17" s="404"/>
      <c r="O17" s="404"/>
      <c r="P17" s="404"/>
    </row>
    <row r="18" spans="2:18" ht="15" customHeight="1" thickBot="1" x14ac:dyDescent="0.3">
      <c r="B18" s="412" t="s">
        <v>359</v>
      </c>
      <c r="C18" s="413">
        <f>C16-C17</f>
        <v>4741000000</v>
      </c>
      <c r="D18" s="414"/>
      <c r="E18" s="413">
        <f t="shared" ref="E18:K18" si="3">E16-E17</f>
        <v>4624000000</v>
      </c>
      <c r="F18" s="413">
        <f t="shared" si="3"/>
        <v>0</v>
      </c>
      <c r="G18" s="413">
        <f t="shared" si="3"/>
        <v>3991000000</v>
      </c>
      <c r="H18" s="413">
        <f t="shared" si="3"/>
        <v>0</v>
      </c>
      <c r="I18" s="413">
        <f t="shared" si="3"/>
        <v>3751000000</v>
      </c>
      <c r="J18" s="413">
        <f t="shared" si="3"/>
        <v>0</v>
      </c>
      <c r="K18" s="413">
        <f t="shared" si="3"/>
        <v>3628000000</v>
      </c>
      <c r="L18" s="404"/>
      <c r="M18" s="404"/>
      <c r="N18" s="404"/>
      <c r="O18" s="404"/>
      <c r="P18" s="404"/>
    </row>
    <row r="19" spans="2:18" ht="15" customHeight="1" thickTop="1" x14ac:dyDescent="0.25">
      <c r="B19" s="403"/>
      <c r="C19" s="404"/>
      <c r="D19" s="405"/>
      <c r="E19" s="404"/>
      <c r="F19" s="404"/>
      <c r="G19" s="404"/>
      <c r="H19" s="404"/>
      <c r="I19" s="404"/>
      <c r="J19" s="404"/>
      <c r="K19" s="404"/>
      <c r="L19" s="404"/>
      <c r="M19" s="404"/>
      <c r="N19" s="404"/>
      <c r="O19" s="404"/>
      <c r="P19" s="404"/>
    </row>
    <row r="20" spans="2:18" ht="15" customHeight="1" x14ac:dyDescent="0.25">
      <c r="B20" s="408" t="s">
        <v>360</v>
      </c>
      <c r="C20" s="404"/>
      <c r="D20" s="405"/>
      <c r="E20" s="404"/>
      <c r="F20" s="404"/>
      <c r="G20" s="404"/>
      <c r="H20" s="404"/>
      <c r="I20" s="404"/>
      <c r="J20" s="404"/>
      <c r="K20" s="404"/>
      <c r="L20" s="404"/>
      <c r="M20" s="404"/>
      <c r="N20" s="404"/>
      <c r="O20" s="404"/>
      <c r="P20" s="404"/>
    </row>
    <row r="21" spans="2:18" ht="15" customHeight="1" x14ac:dyDescent="0.25">
      <c r="B21" s="260" t="s">
        <v>361</v>
      </c>
      <c r="C21" s="381">
        <v>0.104</v>
      </c>
      <c r="D21" s="381"/>
      <c r="E21" s="381">
        <v>0.106</v>
      </c>
      <c r="F21" s="381"/>
      <c r="G21" s="381">
        <v>0.192</v>
      </c>
      <c r="H21" s="381"/>
      <c r="I21" s="381">
        <v>0.20200000000000001</v>
      </c>
      <c r="J21" s="381"/>
      <c r="K21" s="381">
        <v>0.20799999999999999</v>
      </c>
      <c r="L21" s="202"/>
      <c r="M21" s="202"/>
      <c r="N21" s="202"/>
      <c r="O21" s="202"/>
      <c r="P21" s="202"/>
    </row>
    <row r="22" spans="2:18" ht="5.9" customHeight="1" x14ac:dyDescent="0.25">
      <c r="B22" s="191"/>
      <c r="C22" s="191"/>
      <c r="D22" s="191"/>
      <c r="E22" s="191"/>
      <c r="F22" s="191"/>
      <c r="G22" s="191"/>
      <c r="H22" s="191"/>
      <c r="I22" s="191"/>
      <c r="J22" s="191"/>
      <c r="K22" s="191"/>
      <c r="L22" s="191"/>
      <c r="M22" s="191"/>
      <c r="N22" s="191"/>
      <c r="O22" s="191"/>
      <c r="P22" s="191"/>
      <c r="R22" s="32"/>
    </row>
    <row r="23" spans="2:18" ht="14.15" customHeight="1" x14ac:dyDescent="0.25">
      <c r="B23" s="521" t="s">
        <v>343</v>
      </c>
      <c r="C23" s="521"/>
      <c r="D23" s="521"/>
      <c r="E23" s="521"/>
      <c r="F23" s="521"/>
      <c r="G23" s="521"/>
      <c r="H23" s="521"/>
      <c r="I23" s="521"/>
      <c r="J23" s="521"/>
      <c r="K23" s="521"/>
      <c r="L23" s="521"/>
      <c r="M23" s="521"/>
      <c r="N23" s="521"/>
      <c r="O23" s="521"/>
      <c r="P23" s="521"/>
    </row>
    <row r="24" spans="2:18" ht="15" customHeight="1" x14ac:dyDescent="0.25"/>
    <row r="25" spans="2:18" ht="15" customHeight="1" x14ac:dyDescent="0.25"/>
    <row r="26" spans="2:18" ht="15" customHeight="1" x14ac:dyDescent="0.25"/>
    <row r="27" spans="2:18" ht="15" customHeight="1" x14ac:dyDescent="0.25"/>
    <row r="28" spans="2:18" ht="15" customHeight="1" x14ac:dyDescent="0.25"/>
    <row r="29" spans="2:18" ht="15" customHeight="1" x14ac:dyDescent="0.25"/>
    <row r="30" spans="2:18" ht="15" customHeight="1" x14ac:dyDescent="0.25"/>
    <row r="31" spans="2:18" ht="15" customHeight="1" x14ac:dyDescent="0.25"/>
    <row r="32" spans="2:18" ht="15" customHeight="1" x14ac:dyDescent="0.25"/>
    <row r="33" ht="15" customHeight="1" x14ac:dyDescent="0.25"/>
  </sheetData>
  <mergeCells count="4">
    <mergeCell ref="C8:K8"/>
    <mergeCell ref="B23:P23"/>
    <mergeCell ref="B2:C2"/>
    <mergeCell ref="B5:P5"/>
  </mergeCells>
  <pageMargins left="0.75" right="0.75" top="1" bottom="1" header="0.5" footer="0.5"/>
  <pageSetup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L54"/>
  <sheetViews>
    <sheetView showGridLines="0" showRuler="0" view="pageBreakPreview" zoomScale="110" zoomScaleNormal="120" zoomScaleSheetLayoutView="110" workbookViewId="0">
      <selection activeCell="B5" sqref="B5:J5"/>
    </sheetView>
  </sheetViews>
  <sheetFormatPr defaultColWidth="13.7265625" defaultRowHeight="12.5" x14ac:dyDescent="0.25"/>
  <cols>
    <col min="1" max="1" width="2.26953125" customWidth="1"/>
    <col min="2" max="2" width="50.26953125" customWidth="1"/>
    <col min="3" max="3" width="0" hidden="1" customWidth="1"/>
    <col min="4" max="4" width="20.453125" customWidth="1"/>
    <col min="5" max="5" width="0" hidden="1" customWidth="1"/>
    <col min="6" max="6" width="20.453125" customWidth="1"/>
    <col min="7" max="7" width="0" hidden="1" customWidth="1"/>
    <col min="8" max="8" width="20.453125" customWidth="1"/>
    <col min="9" max="9" width="0" hidden="1" customWidth="1"/>
    <col min="10" max="10" width="20.453125" customWidth="1"/>
    <col min="11" max="11" width="0" hidden="1" customWidth="1"/>
  </cols>
  <sheetData>
    <row r="1" spans="2:12" s="182" customFormat="1" ht="13" x14ac:dyDescent="0.3">
      <c r="B1" s="189" t="s">
        <v>7</v>
      </c>
      <c r="C1" s="302"/>
    </row>
    <row r="2" spans="2:12" s="182" customFormat="1" ht="13" x14ac:dyDescent="0.3">
      <c r="B2" s="493" t="s">
        <v>297</v>
      </c>
      <c r="C2" s="515"/>
    </row>
    <row r="3" spans="2:12" s="182" customFormat="1" ht="13" x14ac:dyDescent="0.3">
      <c r="B3" s="341" t="s">
        <v>8</v>
      </c>
      <c r="C3" s="343"/>
    </row>
    <row r="4" spans="2:12" ht="15" customHeight="1" x14ac:dyDescent="0.25"/>
    <row r="5" spans="2:12" ht="15" customHeight="1" x14ac:dyDescent="0.3">
      <c r="B5" s="512" t="s">
        <v>21</v>
      </c>
      <c r="C5" s="522"/>
      <c r="D5" s="522"/>
      <c r="E5" s="522"/>
      <c r="F5" s="522"/>
      <c r="G5" s="522"/>
      <c r="H5" s="522"/>
      <c r="I5" s="522"/>
      <c r="J5" s="522"/>
    </row>
    <row r="6" spans="2:12" ht="15" customHeight="1" x14ac:dyDescent="0.25"/>
    <row r="7" spans="2:12" ht="15" customHeight="1" x14ac:dyDescent="0.25">
      <c r="B7" s="415"/>
      <c r="C7" s="222"/>
      <c r="D7" s="198" t="s">
        <v>137</v>
      </c>
      <c r="E7" s="222"/>
      <c r="F7" s="198" t="s">
        <v>138</v>
      </c>
      <c r="G7" s="222"/>
      <c r="H7" s="198" t="s">
        <v>139</v>
      </c>
      <c r="I7" s="222"/>
      <c r="J7" s="223" t="s">
        <v>140</v>
      </c>
      <c r="K7" s="37"/>
      <c r="L7" s="20"/>
    </row>
    <row r="8" spans="2:12" ht="15" customHeight="1" x14ac:dyDescent="0.3">
      <c r="B8" s="416" t="s">
        <v>141</v>
      </c>
      <c r="C8" s="259"/>
      <c r="D8" s="132"/>
      <c r="E8" s="259"/>
      <c r="F8" s="132"/>
      <c r="G8" s="259"/>
      <c r="H8" s="132"/>
      <c r="I8" s="259"/>
      <c r="J8" s="417"/>
      <c r="K8" s="63"/>
      <c r="L8" s="20"/>
    </row>
    <row r="9" spans="2:12" ht="15" customHeight="1" x14ac:dyDescent="0.25">
      <c r="B9" s="418" t="s">
        <v>142</v>
      </c>
      <c r="C9" s="202"/>
      <c r="D9" s="202"/>
      <c r="E9" s="202"/>
      <c r="F9" s="202"/>
      <c r="G9" s="202"/>
      <c r="H9" s="202"/>
      <c r="I9" s="202"/>
      <c r="J9" s="203"/>
      <c r="L9" s="20"/>
    </row>
    <row r="10" spans="2:12" ht="15" customHeight="1" x14ac:dyDescent="0.25">
      <c r="B10" s="419" t="s">
        <v>143</v>
      </c>
      <c r="C10" s="420"/>
      <c r="D10" s="421" t="s">
        <v>144</v>
      </c>
      <c r="E10" s="421"/>
      <c r="F10" s="421" t="s">
        <v>145</v>
      </c>
      <c r="G10" s="421"/>
      <c r="H10" s="421" t="s">
        <v>146</v>
      </c>
      <c r="I10" s="421"/>
      <c r="J10" s="422" t="s">
        <v>147</v>
      </c>
      <c r="K10" s="63"/>
      <c r="L10" s="20"/>
    </row>
    <row r="11" spans="2:12" ht="15" customHeight="1" x14ac:dyDescent="0.25">
      <c r="B11" s="423" t="s">
        <v>148</v>
      </c>
      <c r="C11" s="202"/>
      <c r="D11" s="202"/>
      <c r="E11" s="202"/>
      <c r="F11" s="424" t="s">
        <v>149</v>
      </c>
      <c r="G11" s="202"/>
      <c r="H11" s="424" t="s">
        <v>149</v>
      </c>
      <c r="I11" s="202"/>
      <c r="J11" s="425" t="s">
        <v>150</v>
      </c>
      <c r="L11" s="20"/>
    </row>
    <row r="12" spans="2:12" ht="15" customHeight="1" x14ac:dyDescent="0.25">
      <c r="B12" s="426" t="s">
        <v>151</v>
      </c>
      <c r="C12" s="420"/>
      <c r="D12" s="421"/>
      <c r="E12" s="421"/>
      <c r="F12" s="421"/>
      <c r="G12" s="421"/>
      <c r="H12" s="421"/>
      <c r="I12" s="421"/>
      <c r="J12" s="422"/>
      <c r="K12" s="63"/>
      <c r="L12" s="20"/>
    </row>
    <row r="13" spans="2:12" ht="15" customHeight="1" x14ac:dyDescent="0.25">
      <c r="B13" s="423" t="s">
        <v>143</v>
      </c>
      <c r="C13" s="202"/>
      <c r="D13" s="424" t="s">
        <v>144</v>
      </c>
      <c r="E13" s="202"/>
      <c r="F13" s="424" t="s">
        <v>145</v>
      </c>
      <c r="G13" s="202"/>
      <c r="H13" s="424" t="s">
        <v>146</v>
      </c>
      <c r="I13" s="202"/>
      <c r="J13" s="425" t="s">
        <v>152</v>
      </c>
      <c r="L13" s="20"/>
    </row>
    <row r="14" spans="2:12" ht="15" customHeight="1" x14ac:dyDescent="0.25">
      <c r="B14" s="419" t="s">
        <v>148</v>
      </c>
      <c r="C14" s="420"/>
      <c r="D14" s="421"/>
      <c r="E14" s="421"/>
      <c r="F14" s="421" t="s">
        <v>149</v>
      </c>
      <c r="G14" s="421"/>
      <c r="H14" s="421" t="s">
        <v>149</v>
      </c>
      <c r="I14" s="421"/>
      <c r="J14" s="422" t="s">
        <v>150</v>
      </c>
      <c r="K14" s="63"/>
      <c r="L14" s="20"/>
    </row>
    <row r="15" spans="2:12" ht="15" customHeight="1" x14ac:dyDescent="0.25">
      <c r="B15" s="418" t="s">
        <v>153</v>
      </c>
      <c r="C15" s="202"/>
      <c r="D15" s="202"/>
      <c r="E15" s="202"/>
      <c r="F15" s="202"/>
      <c r="G15" s="202"/>
      <c r="H15" s="202"/>
      <c r="I15" s="202"/>
      <c r="J15" s="203"/>
      <c r="L15" s="20"/>
    </row>
    <row r="16" spans="2:12" ht="15" customHeight="1" x14ac:dyDescent="0.25">
      <c r="B16" s="419" t="s">
        <v>143</v>
      </c>
      <c r="C16" s="420"/>
      <c r="D16" s="421" t="s">
        <v>154</v>
      </c>
      <c r="E16" s="421"/>
      <c r="F16" s="421" t="s">
        <v>145</v>
      </c>
      <c r="G16" s="421"/>
      <c r="H16" s="421" t="s">
        <v>146</v>
      </c>
      <c r="I16" s="421"/>
      <c r="J16" s="422" t="s">
        <v>144</v>
      </c>
      <c r="K16" s="63"/>
      <c r="L16" s="20"/>
    </row>
    <row r="17" spans="2:12" ht="15" customHeight="1" x14ac:dyDescent="0.25">
      <c r="B17" s="423" t="s">
        <v>148</v>
      </c>
      <c r="C17" s="202"/>
      <c r="D17" s="424" t="s">
        <v>149</v>
      </c>
      <c r="E17" s="202"/>
      <c r="F17" s="424" t="s">
        <v>149</v>
      </c>
      <c r="G17" s="202"/>
      <c r="H17" s="424" t="s">
        <v>149</v>
      </c>
      <c r="I17" s="202"/>
      <c r="J17" s="203"/>
      <c r="L17" s="20"/>
    </row>
    <row r="18" spans="2:12" ht="15" customHeight="1" x14ac:dyDescent="0.25">
      <c r="B18" s="419" t="s">
        <v>155</v>
      </c>
      <c r="C18" s="420"/>
      <c r="D18" s="421" t="s">
        <v>154</v>
      </c>
      <c r="E18" s="421"/>
      <c r="F18" s="421" t="s">
        <v>146</v>
      </c>
      <c r="G18" s="421"/>
      <c r="H18" s="421" t="s">
        <v>146</v>
      </c>
      <c r="I18" s="421"/>
      <c r="J18" s="422" t="s">
        <v>156</v>
      </c>
      <c r="K18" s="63"/>
      <c r="L18" s="20"/>
    </row>
    <row r="19" spans="2:12" ht="15" customHeight="1" x14ac:dyDescent="0.25">
      <c r="B19" s="423" t="s">
        <v>148</v>
      </c>
      <c r="C19" s="202"/>
      <c r="D19" s="424" t="s">
        <v>149</v>
      </c>
      <c r="E19" s="202"/>
      <c r="F19" s="202"/>
      <c r="G19" s="202"/>
      <c r="H19" s="202"/>
      <c r="I19" s="202"/>
      <c r="J19" s="425" t="s">
        <v>149</v>
      </c>
      <c r="L19" s="20"/>
    </row>
    <row r="20" spans="2:12" ht="15" customHeight="1" x14ac:dyDescent="0.25">
      <c r="B20" s="423"/>
      <c r="C20" s="202"/>
      <c r="D20" s="202"/>
      <c r="E20" s="202"/>
      <c r="F20" s="202"/>
      <c r="G20" s="202"/>
      <c r="H20" s="202"/>
      <c r="I20" s="202"/>
      <c r="J20" s="203"/>
      <c r="K20" s="63"/>
      <c r="L20" s="20"/>
    </row>
    <row r="21" spans="2:12" ht="15" customHeight="1" x14ac:dyDescent="0.3">
      <c r="B21" s="427" t="s">
        <v>157</v>
      </c>
      <c r="C21" s="202"/>
      <c r="D21" s="202"/>
      <c r="E21" s="202"/>
      <c r="F21" s="202"/>
      <c r="G21" s="202"/>
      <c r="H21" s="202"/>
      <c r="I21" s="202"/>
      <c r="J21" s="203"/>
      <c r="L21" s="20"/>
    </row>
    <row r="22" spans="2:12" ht="15" customHeight="1" x14ac:dyDescent="0.25">
      <c r="B22" s="426" t="s">
        <v>158</v>
      </c>
      <c r="C22" s="420"/>
      <c r="D22" s="421"/>
      <c r="E22" s="421"/>
      <c r="F22" s="421"/>
      <c r="G22" s="421"/>
      <c r="H22" s="421"/>
      <c r="I22" s="421"/>
      <c r="J22" s="422"/>
      <c r="K22" s="63"/>
      <c r="L22" s="20"/>
    </row>
    <row r="23" spans="2:12" ht="15" customHeight="1" x14ac:dyDescent="0.25">
      <c r="B23" s="423" t="s">
        <v>159</v>
      </c>
      <c r="C23" s="202"/>
      <c r="D23" s="424" t="s">
        <v>160</v>
      </c>
      <c r="E23" s="202"/>
      <c r="F23" s="424" t="s">
        <v>160</v>
      </c>
      <c r="G23" s="202"/>
      <c r="H23" s="424" t="s">
        <v>160</v>
      </c>
      <c r="I23" s="202"/>
      <c r="J23" s="425" t="s">
        <v>161</v>
      </c>
      <c r="L23" s="20"/>
    </row>
    <row r="24" spans="2:12" ht="15" customHeight="1" x14ac:dyDescent="0.25">
      <c r="B24" s="419" t="s">
        <v>148</v>
      </c>
      <c r="C24" s="420"/>
      <c r="D24" s="421" t="s">
        <v>149</v>
      </c>
      <c r="E24" s="421"/>
      <c r="F24" s="421" t="s">
        <v>149</v>
      </c>
      <c r="G24" s="421"/>
      <c r="H24" s="421" t="s">
        <v>149</v>
      </c>
      <c r="I24" s="421"/>
      <c r="J24" s="422" t="s">
        <v>150</v>
      </c>
      <c r="K24" s="63"/>
      <c r="L24" s="20"/>
    </row>
    <row r="25" spans="2:12" ht="15" customHeight="1" x14ac:dyDescent="0.25">
      <c r="B25" s="418" t="s">
        <v>162</v>
      </c>
      <c r="C25" s="202"/>
      <c r="D25" s="202"/>
      <c r="E25" s="202"/>
      <c r="F25" s="202"/>
      <c r="G25" s="202"/>
      <c r="H25" s="202"/>
      <c r="I25" s="202"/>
      <c r="J25" s="203"/>
      <c r="L25" s="20"/>
    </row>
    <row r="26" spans="2:12" ht="15" customHeight="1" x14ac:dyDescent="0.25">
      <c r="B26" s="419" t="s">
        <v>159</v>
      </c>
      <c r="C26" s="420"/>
      <c r="D26" s="421" t="s">
        <v>160</v>
      </c>
      <c r="E26" s="421"/>
      <c r="F26" s="421" t="s">
        <v>163</v>
      </c>
      <c r="G26" s="421"/>
      <c r="H26" s="421" t="s">
        <v>160</v>
      </c>
      <c r="I26" s="421"/>
      <c r="J26" s="422" t="s">
        <v>144</v>
      </c>
      <c r="K26" s="63"/>
      <c r="L26" s="20"/>
    </row>
    <row r="27" spans="2:12" ht="15" customHeight="1" x14ac:dyDescent="0.25">
      <c r="B27" s="423" t="s">
        <v>148</v>
      </c>
      <c r="C27" s="202"/>
      <c r="D27" s="424" t="s">
        <v>149</v>
      </c>
      <c r="E27" s="202"/>
      <c r="F27" s="424" t="s">
        <v>149</v>
      </c>
      <c r="G27" s="202"/>
      <c r="H27" s="424" t="s">
        <v>149</v>
      </c>
      <c r="I27" s="202"/>
      <c r="J27" s="203"/>
      <c r="L27" s="20"/>
    </row>
    <row r="28" spans="2:12" ht="15" customHeight="1" x14ac:dyDescent="0.25">
      <c r="B28" s="426" t="s">
        <v>164</v>
      </c>
      <c r="C28" s="420"/>
      <c r="D28" s="421"/>
      <c r="E28" s="421"/>
      <c r="F28" s="421"/>
      <c r="G28" s="421"/>
      <c r="H28" s="421"/>
      <c r="I28" s="421"/>
      <c r="J28" s="422"/>
      <c r="K28" s="63"/>
      <c r="L28" s="20"/>
    </row>
    <row r="29" spans="2:12" ht="15" customHeight="1" x14ac:dyDescent="0.25">
      <c r="B29" s="423" t="s">
        <v>159</v>
      </c>
      <c r="C29" s="202"/>
      <c r="D29" s="424" t="s">
        <v>144</v>
      </c>
      <c r="E29" s="202"/>
      <c r="F29" s="424" t="s">
        <v>160</v>
      </c>
      <c r="G29" s="202"/>
      <c r="H29" s="424" t="s">
        <v>160</v>
      </c>
      <c r="I29" s="202"/>
      <c r="J29" s="425" t="s">
        <v>161</v>
      </c>
      <c r="K29" s="63"/>
      <c r="L29" s="20"/>
    </row>
    <row r="30" spans="2:12" ht="15" customHeight="1" x14ac:dyDescent="0.25">
      <c r="B30" s="419" t="s">
        <v>148</v>
      </c>
      <c r="C30" s="420"/>
      <c r="D30" s="421"/>
      <c r="E30" s="421"/>
      <c r="F30" s="421" t="s">
        <v>149</v>
      </c>
      <c r="G30" s="421"/>
      <c r="H30" s="421" t="s">
        <v>149</v>
      </c>
      <c r="I30" s="421"/>
      <c r="J30" s="422" t="s">
        <v>150</v>
      </c>
      <c r="K30" s="63"/>
      <c r="L30" s="20"/>
    </row>
    <row r="31" spans="2:12" ht="15" customHeight="1" x14ac:dyDescent="0.25">
      <c r="B31" s="418" t="s">
        <v>165</v>
      </c>
      <c r="C31" s="202"/>
      <c r="D31" s="202"/>
      <c r="E31" s="202"/>
      <c r="F31" s="202"/>
      <c r="G31" s="202"/>
      <c r="H31" s="202"/>
      <c r="I31" s="202"/>
      <c r="J31" s="203"/>
      <c r="K31" s="63"/>
      <c r="L31" s="20"/>
    </row>
    <row r="32" spans="2:12" ht="15" customHeight="1" x14ac:dyDescent="0.25">
      <c r="B32" s="419" t="s">
        <v>159</v>
      </c>
      <c r="C32" s="420"/>
      <c r="D32" s="421" t="s">
        <v>144</v>
      </c>
      <c r="E32" s="421"/>
      <c r="F32" s="421" t="s">
        <v>144</v>
      </c>
      <c r="G32" s="421"/>
      <c r="H32" s="421" t="s">
        <v>160</v>
      </c>
      <c r="I32" s="421"/>
      <c r="J32" s="422" t="s">
        <v>144</v>
      </c>
      <c r="L32" s="20"/>
    </row>
    <row r="33" spans="2:12" ht="15" customHeight="1" x14ac:dyDescent="0.25">
      <c r="B33" s="429" t="s">
        <v>148</v>
      </c>
      <c r="C33" s="218"/>
      <c r="D33" s="431"/>
      <c r="E33" s="218"/>
      <c r="F33" s="218"/>
      <c r="G33" s="218"/>
      <c r="H33" s="431" t="s">
        <v>149</v>
      </c>
      <c r="I33" s="218"/>
      <c r="J33" s="430"/>
      <c r="K33" s="63"/>
      <c r="L33" s="20"/>
    </row>
    <row r="34" spans="2:12" ht="15" hidden="1" customHeight="1" x14ac:dyDescent="0.25">
      <c r="B34" s="419"/>
      <c r="C34" s="420"/>
      <c r="D34" s="421"/>
      <c r="E34" s="421"/>
      <c r="F34" s="421"/>
      <c r="G34" s="421"/>
      <c r="H34" s="421"/>
      <c r="I34" s="421"/>
      <c r="J34" s="422"/>
      <c r="L34" s="20"/>
    </row>
    <row r="35" spans="2:12" ht="15" hidden="1" customHeight="1" x14ac:dyDescent="0.25">
      <c r="B35" s="423"/>
      <c r="C35" s="202"/>
      <c r="D35" s="202"/>
      <c r="E35" s="202"/>
      <c r="F35" s="202"/>
      <c r="G35" s="202"/>
      <c r="H35" s="202"/>
      <c r="I35" s="202"/>
      <c r="J35" s="203"/>
      <c r="K35" s="63"/>
      <c r="L35" s="20"/>
    </row>
    <row r="36" spans="2:12" ht="15" hidden="1" customHeight="1" x14ac:dyDescent="0.25">
      <c r="B36" s="428"/>
      <c r="C36" s="420"/>
      <c r="D36" s="421"/>
      <c r="E36" s="421"/>
      <c r="F36" s="421"/>
      <c r="G36" s="421"/>
      <c r="H36" s="421"/>
      <c r="I36" s="421"/>
      <c r="J36" s="422"/>
      <c r="L36" s="20"/>
    </row>
    <row r="37" spans="2:12" ht="15" customHeight="1" x14ac:dyDescent="0.25">
      <c r="B37" s="191"/>
      <c r="C37" s="191"/>
      <c r="D37" s="191"/>
      <c r="E37" s="191"/>
      <c r="F37" s="191"/>
      <c r="G37" s="191"/>
      <c r="H37" s="191"/>
      <c r="I37" s="191"/>
      <c r="J37" s="191"/>
      <c r="K37" s="32"/>
    </row>
    <row r="38" spans="2:12" ht="15" customHeight="1" x14ac:dyDescent="0.25">
      <c r="B38" s="498"/>
      <c r="C38" s="498"/>
      <c r="D38" s="498"/>
      <c r="E38" s="498"/>
      <c r="F38" s="498"/>
      <c r="G38" s="498"/>
      <c r="H38" s="498"/>
      <c r="I38" s="498"/>
      <c r="J38" s="498"/>
    </row>
    <row r="39" spans="2:12" ht="15" customHeight="1" x14ac:dyDescent="0.25"/>
    <row r="40" spans="2:12" ht="15" customHeight="1" x14ac:dyDescent="0.25"/>
    <row r="41" spans="2:12" ht="15" customHeight="1" x14ac:dyDescent="0.25"/>
    <row r="42" spans="2:12" ht="15" customHeight="1" x14ac:dyDescent="0.25"/>
    <row r="43" spans="2:12" ht="15" customHeight="1" x14ac:dyDescent="0.25"/>
    <row r="44" spans="2:12" ht="15" customHeight="1" x14ac:dyDescent="0.25"/>
    <row r="45" spans="2:12" ht="15" customHeight="1" x14ac:dyDescent="0.25"/>
    <row r="46" spans="2:12" ht="15" customHeight="1" x14ac:dyDescent="0.25"/>
    <row r="47" spans="2:12" ht="15" customHeight="1" x14ac:dyDescent="0.25"/>
    <row r="48" spans="2:1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mergeCells count="3">
    <mergeCell ref="B5:J5"/>
    <mergeCell ref="B38:J38"/>
    <mergeCell ref="B2:C2"/>
  </mergeCells>
  <pageMargins left="0.75" right="0.75" top="1" bottom="1" header="0.5" footer="0.5"/>
  <pageSetup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M52"/>
  <sheetViews>
    <sheetView showGridLines="0" showRuler="0" view="pageBreakPreview" topLeftCell="B1" zoomScaleNormal="100" zoomScaleSheetLayoutView="100" workbookViewId="0">
      <selection activeCell="C4" sqref="C4"/>
    </sheetView>
  </sheetViews>
  <sheetFormatPr defaultColWidth="13.7265625" defaultRowHeight="12.5" x14ac:dyDescent="0.25"/>
  <cols>
    <col min="1" max="1" width="2.54296875" customWidth="1"/>
    <col min="2" max="2" width="57.1796875" customWidth="1"/>
    <col min="3" max="3" width="15.54296875" bestFit="1" customWidth="1"/>
    <col min="4" max="4" width="0" hidden="1" customWidth="1"/>
    <col min="5" max="5" width="13" customWidth="1"/>
    <col min="6" max="6" width="0" hidden="1" customWidth="1"/>
    <col min="7" max="7" width="13" customWidth="1"/>
    <col min="8" max="8" width="0" hidden="1" customWidth="1"/>
    <col min="9" max="9" width="15" bestFit="1" customWidth="1"/>
    <col min="10" max="10" width="0" hidden="1" customWidth="1"/>
    <col min="11" max="13" width="15.54296875" bestFit="1" customWidth="1"/>
  </cols>
  <sheetData>
    <row r="1" spans="2:13" ht="15" customHeight="1" x14ac:dyDescent="0.3">
      <c r="B1" s="189" t="s">
        <v>7</v>
      </c>
      <c r="C1" s="302"/>
    </row>
    <row r="2" spans="2:13" s="182" customFormat="1" ht="15" customHeight="1" x14ac:dyDescent="0.3">
      <c r="B2" s="493" t="s">
        <v>297</v>
      </c>
      <c r="C2" s="515"/>
    </row>
    <row r="3" spans="2:13" s="182" customFormat="1" ht="15" customHeight="1" x14ac:dyDescent="0.3">
      <c r="B3" s="341" t="s">
        <v>8</v>
      </c>
      <c r="C3" s="343"/>
    </row>
    <row r="4" spans="2:13" s="182" customFormat="1" ht="15" customHeight="1" x14ac:dyDescent="0.25"/>
    <row r="5" spans="2:13" ht="15" customHeight="1" x14ac:dyDescent="0.3">
      <c r="B5" s="512" t="s">
        <v>168</v>
      </c>
      <c r="C5" s="512"/>
      <c r="D5" s="512"/>
      <c r="E5" s="512"/>
      <c r="F5" s="512"/>
      <c r="G5" s="512"/>
      <c r="H5" s="512"/>
      <c r="I5" s="512"/>
      <c r="J5" s="512"/>
      <c r="K5" s="512"/>
      <c r="L5" s="512"/>
      <c r="M5" s="512"/>
    </row>
    <row r="6" spans="2:13" ht="15" customHeight="1" x14ac:dyDescent="0.25"/>
    <row r="7" spans="2:13" ht="23.25" customHeight="1" x14ac:dyDescent="0.25">
      <c r="B7" s="443"/>
      <c r="C7" s="525" t="s">
        <v>33</v>
      </c>
      <c r="D7" s="525"/>
      <c r="E7" s="525"/>
      <c r="F7" s="525"/>
      <c r="G7" s="525"/>
      <c r="H7" s="525"/>
      <c r="I7" s="525"/>
      <c r="J7" s="526"/>
      <c r="K7" s="525"/>
      <c r="L7" s="523" t="s">
        <v>34</v>
      </c>
      <c r="M7" s="527"/>
    </row>
    <row r="8" spans="2:13" ht="20.9" customHeight="1" x14ac:dyDescent="0.25">
      <c r="B8" s="245"/>
      <c r="C8" s="186">
        <v>44834</v>
      </c>
      <c r="D8" s="186"/>
      <c r="E8" s="186">
        <v>44742</v>
      </c>
      <c r="F8" s="47"/>
      <c r="G8" s="186">
        <v>44651</v>
      </c>
      <c r="H8" s="186"/>
      <c r="I8" s="186">
        <v>44561</v>
      </c>
      <c r="J8" s="202"/>
      <c r="K8" s="186">
        <v>44469</v>
      </c>
      <c r="L8" s="441">
        <v>44834</v>
      </c>
      <c r="M8" s="435">
        <v>44469</v>
      </c>
    </row>
    <row r="9" spans="2:13" ht="15" hidden="1" customHeight="1" x14ac:dyDescent="0.25">
      <c r="B9" s="434"/>
      <c r="C9" s="134" t="s">
        <v>56</v>
      </c>
      <c r="D9" s="136"/>
      <c r="E9" s="134" t="s">
        <v>56</v>
      </c>
      <c r="F9" s="47"/>
      <c r="G9" s="41" t="s">
        <v>56</v>
      </c>
      <c r="H9" s="183"/>
      <c r="I9" s="41" t="s">
        <v>56</v>
      </c>
      <c r="J9" s="202"/>
      <c r="K9" s="41" t="s">
        <v>56</v>
      </c>
      <c r="L9" s="274" t="s">
        <v>56</v>
      </c>
      <c r="M9" s="444"/>
    </row>
    <row r="10" spans="2:13" ht="15" customHeight="1" x14ac:dyDescent="0.25">
      <c r="B10" s="244" t="s">
        <v>169</v>
      </c>
      <c r="C10" s="95">
        <v>40322000000</v>
      </c>
      <c r="D10" s="102"/>
      <c r="E10" s="95">
        <v>38601000000</v>
      </c>
      <c r="F10" s="102"/>
      <c r="G10" s="95">
        <v>36494000000</v>
      </c>
      <c r="H10" s="102"/>
      <c r="I10" s="95">
        <v>34665000000</v>
      </c>
      <c r="J10" s="192"/>
      <c r="K10" s="95">
        <v>31760000000</v>
      </c>
      <c r="L10" s="291">
        <v>36494000000</v>
      </c>
      <c r="M10" s="295">
        <v>28553000000</v>
      </c>
    </row>
    <row r="11" spans="2:13" ht="15" customHeight="1" x14ac:dyDescent="0.25">
      <c r="B11" s="245" t="s">
        <v>170</v>
      </c>
      <c r="C11" s="280">
        <v>2177000000</v>
      </c>
      <c r="D11" s="202"/>
      <c r="E11" s="280">
        <v>2271000000</v>
      </c>
      <c r="F11" s="202"/>
      <c r="G11" s="280">
        <v>2223000000</v>
      </c>
      <c r="H11" s="202"/>
      <c r="I11" s="280">
        <v>2050000000</v>
      </c>
      <c r="J11" s="202"/>
      <c r="K11" s="280">
        <v>2747000000</v>
      </c>
      <c r="L11" s="279">
        <v>6671000000</v>
      </c>
      <c r="M11" s="296">
        <v>6343000000</v>
      </c>
    </row>
    <row r="12" spans="2:13" ht="15" customHeight="1" x14ac:dyDescent="0.25">
      <c r="B12" s="244" t="s">
        <v>171</v>
      </c>
      <c r="C12" s="108">
        <v>-511000000</v>
      </c>
      <c r="D12" s="192"/>
      <c r="E12" s="108">
        <v>-550000000</v>
      </c>
      <c r="F12" s="192"/>
      <c r="G12" s="108">
        <v>-116000000</v>
      </c>
      <c r="H12" s="192"/>
      <c r="I12" s="108">
        <v>-221000000</v>
      </c>
      <c r="J12" s="192"/>
      <c r="K12" s="135">
        <v>158000000</v>
      </c>
      <c r="L12" s="108">
        <v>-1177000000</v>
      </c>
      <c r="M12" s="323">
        <v>-231000000</v>
      </c>
    </row>
    <row r="13" spans="2:13" ht="15" customHeight="1" x14ac:dyDescent="0.25">
      <c r="B13" s="245" t="s">
        <v>172</v>
      </c>
      <c r="C13" s="62">
        <v>41988000000</v>
      </c>
      <c r="D13" s="202"/>
      <c r="E13" s="62">
        <v>40322000000</v>
      </c>
      <c r="F13" s="202"/>
      <c r="G13" s="62">
        <v>38601000000</v>
      </c>
      <c r="H13" s="202"/>
      <c r="I13" s="62">
        <v>36494000000</v>
      </c>
      <c r="J13" s="202"/>
      <c r="K13" s="62">
        <v>34665000000</v>
      </c>
      <c r="L13" s="446">
        <v>41988000000</v>
      </c>
      <c r="M13" s="331">
        <v>34665000000</v>
      </c>
    </row>
    <row r="14" spans="2:13" ht="15.75" customHeight="1" x14ac:dyDescent="0.25">
      <c r="B14" s="244" t="s">
        <v>167</v>
      </c>
      <c r="C14" s="95">
        <v>41081000000</v>
      </c>
      <c r="D14" s="192"/>
      <c r="E14" s="95">
        <v>39306000000</v>
      </c>
      <c r="F14" s="192"/>
      <c r="G14" s="95">
        <v>37459000000</v>
      </c>
      <c r="H14" s="192"/>
      <c r="I14" s="95">
        <v>35699000000</v>
      </c>
      <c r="J14" s="192"/>
      <c r="K14" s="95">
        <v>32692000000</v>
      </c>
      <c r="L14" s="291">
        <v>39246000000</v>
      </c>
      <c r="M14" s="295">
        <v>30706000000</v>
      </c>
    </row>
    <row r="15" spans="2:13" s="182" customFormat="1" ht="15" customHeight="1" x14ac:dyDescent="0.25">
      <c r="B15" s="245"/>
      <c r="C15" s="277"/>
      <c r="D15" s="202"/>
      <c r="E15" s="277"/>
      <c r="F15" s="202"/>
      <c r="G15" s="277"/>
      <c r="H15" s="202"/>
      <c r="I15" s="277"/>
      <c r="J15" s="202"/>
      <c r="K15" s="277"/>
      <c r="L15" s="276"/>
      <c r="M15" s="320"/>
    </row>
    <row r="16" spans="2:13" s="182" customFormat="1" ht="15.75" customHeight="1" x14ac:dyDescent="0.25">
      <c r="B16" s="445" t="s">
        <v>295</v>
      </c>
      <c r="C16" s="447">
        <v>3.3099999999999997E-2</v>
      </c>
      <c r="D16" s="439"/>
      <c r="E16" s="447">
        <v>4.3200000000000002E-2</v>
      </c>
      <c r="F16" s="447"/>
      <c r="G16" s="447">
        <v>4.82E-2</v>
      </c>
      <c r="H16" s="447"/>
      <c r="I16" s="447">
        <v>5.7299999999999997E-2</v>
      </c>
      <c r="J16" s="447"/>
      <c r="K16" s="447">
        <v>5.8900000000000001E-2</v>
      </c>
      <c r="L16" s="448">
        <v>4.1300000000000003E-2</v>
      </c>
      <c r="M16" s="449">
        <v>5.8200000000000002E-2</v>
      </c>
    </row>
    <row r="17" spans="2:13" ht="15" customHeight="1" x14ac:dyDescent="0.25">
      <c r="B17" s="517" t="s">
        <v>54</v>
      </c>
      <c r="C17" s="498"/>
      <c r="D17" s="498"/>
      <c r="E17" s="498"/>
      <c r="F17" s="498"/>
      <c r="G17" s="498"/>
      <c r="H17" s="498"/>
      <c r="I17" s="498"/>
      <c r="J17" s="498"/>
      <c r="K17" s="498"/>
      <c r="L17" s="498"/>
      <c r="M17" s="498"/>
    </row>
    <row r="18" spans="2:13" s="182" customFormat="1" ht="15" customHeight="1" x14ac:dyDescent="0.25">
      <c r="B18" s="513" t="s">
        <v>381</v>
      </c>
      <c r="C18" s="498"/>
      <c r="D18" s="498"/>
      <c r="E18" s="498"/>
      <c r="F18" s="498"/>
      <c r="G18" s="498"/>
      <c r="H18" s="498"/>
      <c r="I18" s="498"/>
      <c r="J18" s="498"/>
      <c r="K18" s="498"/>
      <c r="L18" s="498"/>
    </row>
    <row r="19" spans="2:13" s="182" customFormat="1" ht="15" customHeight="1" x14ac:dyDescent="0.25">
      <c r="C19" s="202"/>
      <c r="D19" s="202"/>
      <c r="E19" s="202"/>
      <c r="F19" s="202"/>
      <c r="G19" s="202"/>
      <c r="H19" s="202"/>
      <c r="I19" s="202"/>
      <c r="J19" s="202"/>
      <c r="K19" s="202"/>
      <c r="L19" s="202"/>
      <c r="M19" s="202"/>
    </row>
    <row r="20" spans="2:13" ht="15" customHeight="1" x14ac:dyDescent="0.3">
      <c r="B20" s="512" t="s">
        <v>173</v>
      </c>
      <c r="C20" s="512"/>
      <c r="D20" s="512"/>
      <c r="E20" s="512"/>
      <c r="F20" s="512"/>
      <c r="G20" s="512"/>
      <c r="H20" s="512"/>
      <c r="I20" s="512"/>
      <c r="J20" s="512"/>
      <c r="K20" s="512"/>
      <c r="L20" s="512"/>
      <c r="M20" s="512"/>
    </row>
    <row r="21" spans="2:13" ht="15" customHeight="1" x14ac:dyDescent="0.25">
      <c r="B21" s="182"/>
      <c r="C21" s="182"/>
      <c r="D21" s="182"/>
      <c r="E21" s="182"/>
      <c r="F21" s="182"/>
      <c r="G21" s="182"/>
      <c r="H21" s="182"/>
      <c r="I21" s="182"/>
      <c r="J21" s="182"/>
      <c r="K21" s="182"/>
      <c r="L21" s="182"/>
      <c r="M21" s="182"/>
    </row>
    <row r="22" spans="2:13" ht="21.75" customHeight="1" x14ac:dyDescent="0.25">
      <c r="B22" s="433"/>
      <c r="C22" s="525" t="s">
        <v>33</v>
      </c>
      <c r="D22" s="525"/>
      <c r="E22" s="525"/>
      <c r="F22" s="525"/>
      <c r="G22" s="525"/>
      <c r="H22" s="525"/>
      <c r="I22" s="525"/>
      <c r="J22" s="526"/>
      <c r="K22" s="525"/>
      <c r="L22" s="523" t="s">
        <v>34</v>
      </c>
      <c r="M22" s="524"/>
    </row>
    <row r="23" spans="2:13" ht="15" customHeight="1" x14ac:dyDescent="0.25">
      <c r="B23" s="434"/>
      <c r="C23" s="186">
        <v>44834</v>
      </c>
      <c r="D23" s="186"/>
      <c r="E23" s="186">
        <v>44742</v>
      </c>
      <c r="F23" s="47"/>
      <c r="G23" s="186">
        <v>44651</v>
      </c>
      <c r="H23" s="186"/>
      <c r="I23" s="186">
        <v>44561</v>
      </c>
      <c r="J23" s="202"/>
      <c r="K23" s="186">
        <v>44469</v>
      </c>
      <c r="L23" s="441">
        <v>44834</v>
      </c>
      <c r="M23" s="432">
        <v>44469</v>
      </c>
    </row>
    <row r="24" spans="2:13" ht="15" customHeight="1" x14ac:dyDescent="0.25">
      <c r="B24" s="244" t="s">
        <v>174</v>
      </c>
      <c r="C24" s="438">
        <v>28478000000</v>
      </c>
      <c r="D24" s="102"/>
      <c r="E24" s="438">
        <v>27331000000</v>
      </c>
      <c r="F24" s="103"/>
      <c r="G24" s="438">
        <v>26673000000</v>
      </c>
      <c r="H24" s="102"/>
      <c r="I24" s="438">
        <v>25662000000</v>
      </c>
      <c r="J24" s="192"/>
      <c r="K24" s="438">
        <v>24774000000</v>
      </c>
      <c r="L24" s="442">
        <v>26673000000</v>
      </c>
      <c r="M24" s="440">
        <v>22992000000</v>
      </c>
    </row>
    <row r="25" spans="2:13" ht="15" customHeight="1" x14ac:dyDescent="0.25">
      <c r="B25" s="245" t="s">
        <v>175</v>
      </c>
      <c r="C25" s="280">
        <v>1598000000</v>
      </c>
      <c r="D25" s="202"/>
      <c r="E25" s="280">
        <v>1673000000</v>
      </c>
      <c r="F25" s="202"/>
      <c r="G25" s="280">
        <v>1073000000</v>
      </c>
      <c r="H25" s="202"/>
      <c r="I25" s="280">
        <v>1321000000</v>
      </c>
      <c r="J25" s="202"/>
      <c r="K25" s="280">
        <v>1311000000</v>
      </c>
      <c r="L25" s="279">
        <v>4344000000</v>
      </c>
      <c r="M25" s="451">
        <v>3966000000</v>
      </c>
    </row>
    <row r="26" spans="2:13" ht="15" customHeight="1" x14ac:dyDescent="0.25">
      <c r="B26" s="244" t="s">
        <v>176</v>
      </c>
      <c r="C26" s="287">
        <v>-600000000</v>
      </c>
      <c r="D26" s="192"/>
      <c r="E26" s="287">
        <v>-596000000</v>
      </c>
      <c r="F26" s="192"/>
      <c r="G26" s="287">
        <v>-539000000</v>
      </c>
      <c r="H26" s="192"/>
      <c r="I26" s="287">
        <v>-517000000</v>
      </c>
      <c r="J26" s="192"/>
      <c r="K26" s="297">
        <v>-625000000</v>
      </c>
      <c r="L26" s="287">
        <v>-1735000000</v>
      </c>
      <c r="M26" s="297">
        <v>-1838000000</v>
      </c>
    </row>
    <row r="27" spans="2:13" ht="15" customHeight="1" x14ac:dyDescent="0.25">
      <c r="B27" s="436" t="s">
        <v>177</v>
      </c>
      <c r="C27" s="450">
        <f t="shared" ref="C27:L27" si="0">SUM(C25:C26)</f>
        <v>998000000</v>
      </c>
      <c r="D27" s="450">
        <f t="shared" si="0"/>
        <v>0</v>
      </c>
      <c r="E27" s="450">
        <f t="shared" si="0"/>
        <v>1077000000</v>
      </c>
      <c r="F27" s="450">
        <f t="shared" si="0"/>
        <v>0</v>
      </c>
      <c r="G27" s="450">
        <f t="shared" si="0"/>
        <v>534000000</v>
      </c>
      <c r="H27" s="450">
        <f t="shared" si="0"/>
        <v>0</v>
      </c>
      <c r="I27" s="450">
        <f t="shared" si="0"/>
        <v>804000000</v>
      </c>
      <c r="J27" s="450">
        <f t="shared" si="0"/>
        <v>0</v>
      </c>
      <c r="K27" s="451">
        <f t="shared" si="0"/>
        <v>686000000</v>
      </c>
      <c r="L27" s="450">
        <f t="shared" si="0"/>
        <v>2609000000</v>
      </c>
      <c r="M27" s="451">
        <f>SUM(M25:M26)</f>
        <v>2128000000</v>
      </c>
    </row>
    <row r="28" spans="2:13" ht="15" customHeight="1" x14ac:dyDescent="0.25">
      <c r="B28" s="244"/>
      <c r="C28" s="192"/>
      <c r="D28" s="192"/>
      <c r="E28" s="192"/>
      <c r="F28" s="192"/>
      <c r="G28" s="192"/>
      <c r="H28" s="192"/>
      <c r="I28" s="192"/>
      <c r="J28" s="192"/>
      <c r="K28" s="214"/>
      <c r="L28" s="192"/>
      <c r="M28" s="214"/>
    </row>
    <row r="29" spans="2:13" ht="15" customHeight="1" x14ac:dyDescent="0.25">
      <c r="B29" s="245" t="s">
        <v>178</v>
      </c>
      <c r="C29" s="280">
        <v>19000000</v>
      </c>
      <c r="D29" s="202"/>
      <c r="E29" s="280">
        <v>21000000</v>
      </c>
      <c r="F29" s="202"/>
      <c r="G29" s="280">
        <v>22000000</v>
      </c>
      <c r="H29" s="202"/>
      <c r="I29" s="280">
        <v>23000000</v>
      </c>
      <c r="J29" s="202"/>
      <c r="K29" s="280">
        <v>20000000</v>
      </c>
      <c r="L29" s="279">
        <v>62000000</v>
      </c>
      <c r="M29" s="296">
        <v>59000000</v>
      </c>
    </row>
    <row r="30" spans="2:13" ht="15" customHeight="1" x14ac:dyDescent="0.25">
      <c r="B30" s="244" t="s">
        <v>179</v>
      </c>
      <c r="C30" s="287">
        <v>58000000</v>
      </c>
      <c r="D30" s="192"/>
      <c r="E30" s="287">
        <v>91000000</v>
      </c>
      <c r="F30" s="192"/>
      <c r="G30" s="287">
        <v>142000000</v>
      </c>
      <c r="H30" s="192"/>
      <c r="I30" s="287">
        <v>226000000</v>
      </c>
      <c r="J30" s="192"/>
      <c r="K30" s="287">
        <v>217000000</v>
      </c>
      <c r="L30" s="286">
        <v>291000000</v>
      </c>
      <c r="M30" s="297">
        <v>590000000</v>
      </c>
    </row>
    <row r="31" spans="2:13" ht="15" customHeight="1" x14ac:dyDescent="0.25">
      <c r="B31" s="245" t="s">
        <v>180</v>
      </c>
      <c r="C31" s="46">
        <v>-39000000</v>
      </c>
      <c r="D31" s="202"/>
      <c r="E31" s="46">
        <v>-42000000</v>
      </c>
      <c r="F31" s="202"/>
      <c r="G31" s="46">
        <v>-40000000</v>
      </c>
      <c r="H31" s="202"/>
      <c r="I31" s="46">
        <v>-42000000</v>
      </c>
      <c r="J31" s="202"/>
      <c r="K31" s="46">
        <v>-35000000</v>
      </c>
      <c r="L31" s="282">
        <v>-121000000</v>
      </c>
      <c r="M31" s="300">
        <v>-107000000</v>
      </c>
    </row>
    <row r="32" spans="2:13" ht="15" customHeight="1" x14ac:dyDescent="0.25">
      <c r="B32" s="437" t="s">
        <v>181</v>
      </c>
      <c r="C32" s="438">
        <f>SUM(C24,C27,C29:C31)</f>
        <v>29514000000</v>
      </c>
      <c r="D32" s="439"/>
      <c r="E32" s="438">
        <f t="shared" ref="E32:K32" si="1">SUM(E24,E27,E29:E31)</f>
        <v>28478000000</v>
      </c>
      <c r="F32" s="438">
        <f t="shared" si="1"/>
        <v>0</v>
      </c>
      <c r="G32" s="438">
        <f t="shared" si="1"/>
        <v>27331000000</v>
      </c>
      <c r="H32" s="438">
        <f t="shared" si="1"/>
        <v>0</v>
      </c>
      <c r="I32" s="438">
        <f t="shared" si="1"/>
        <v>26673000000</v>
      </c>
      <c r="J32" s="438">
        <f t="shared" si="1"/>
        <v>0</v>
      </c>
      <c r="K32" s="438">
        <f t="shared" si="1"/>
        <v>25662000000</v>
      </c>
      <c r="L32" s="442">
        <f>L24+L27+SUM(L29:L31)</f>
        <v>29514000000</v>
      </c>
      <c r="M32" s="440">
        <f>M24+M27+SUM(M29:M31)</f>
        <v>25662000000</v>
      </c>
    </row>
    <row r="33" spans="2:13" ht="15" customHeight="1" x14ac:dyDescent="0.25">
      <c r="B33" s="513" t="s">
        <v>182</v>
      </c>
      <c r="C33" s="498"/>
      <c r="D33" s="498"/>
      <c r="E33" s="498"/>
      <c r="F33" s="498"/>
      <c r="G33" s="498"/>
      <c r="H33" s="498"/>
      <c r="I33" s="498"/>
      <c r="J33" s="498"/>
      <c r="K33" s="498"/>
      <c r="L33" s="498"/>
      <c r="M33" s="182"/>
    </row>
    <row r="34" spans="2:13" ht="15" customHeight="1" x14ac:dyDescent="0.25">
      <c r="B34" s="182"/>
      <c r="C34" s="182"/>
      <c r="D34" s="182"/>
      <c r="E34" s="182"/>
      <c r="F34" s="182"/>
      <c r="G34" s="182"/>
      <c r="H34" s="182"/>
      <c r="I34" s="182"/>
      <c r="J34" s="182"/>
      <c r="K34" s="182"/>
      <c r="L34" s="182"/>
      <c r="M34" s="182"/>
    </row>
    <row r="35" spans="2:13" ht="15" customHeight="1" x14ac:dyDescent="0.25"/>
    <row r="36" spans="2:13" ht="15" customHeight="1" x14ac:dyDescent="0.25"/>
    <row r="37" spans="2:13" ht="15" customHeight="1" x14ac:dyDescent="0.25"/>
    <row r="38" spans="2:13" ht="15" customHeight="1" x14ac:dyDescent="0.25"/>
    <row r="39" spans="2:13" ht="15" customHeight="1" x14ac:dyDescent="0.25"/>
    <row r="40" spans="2:13" ht="15" customHeight="1" x14ac:dyDescent="0.25"/>
    <row r="41" spans="2:13" ht="15" customHeight="1" x14ac:dyDescent="0.25"/>
    <row r="42" spans="2:13" ht="15" customHeight="1" x14ac:dyDescent="0.25"/>
    <row r="43" spans="2:13" ht="15" customHeight="1" x14ac:dyDescent="0.25"/>
    <row r="44" spans="2:13" ht="15" customHeight="1" x14ac:dyDescent="0.25"/>
    <row r="45" spans="2:13" ht="15" customHeight="1" x14ac:dyDescent="0.25"/>
    <row r="46" spans="2:13" ht="15" customHeight="1" x14ac:dyDescent="0.25"/>
    <row r="47" spans="2:13" ht="15" customHeight="1" x14ac:dyDescent="0.25"/>
    <row r="48" spans="2:13" ht="15" customHeight="1" x14ac:dyDescent="0.25"/>
    <row r="49" ht="15" customHeight="1" x14ac:dyDescent="0.25"/>
    <row r="50" ht="15" customHeight="1" x14ac:dyDescent="0.25"/>
    <row r="51" ht="15" customHeight="1" x14ac:dyDescent="0.25"/>
    <row r="52" ht="15" customHeight="1" x14ac:dyDescent="0.25"/>
  </sheetData>
  <mergeCells count="10">
    <mergeCell ref="B5:M5"/>
    <mergeCell ref="B2:C2"/>
    <mergeCell ref="B17:M17"/>
    <mergeCell ref="B18:L18"/>
    <mergeCell ref="C22:K22"/>
    <mergeCell ref="B33:L33"/>
    <mergeCell ref="L22:M22"/>
    <mergeCell ref="C7:K7"/>
    <mergeCell ref="L7:M7"/>
    <mergeCell ref="B20:M20"/>
  </mergeCells>
  <pageMargins left="0.75" right="0.75" top="1" bottom="1" header="0.5" footer="0.5"/>
  <pageSetup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H48"/>
  <sheetViews>
    <sheetView showGridLines="0" showRuler="0" view="pageBreakPreview" zoomScaleNormal="100" zoomScaleSheetLayoutView="100" workbookViewId="0">
      <selection activeCell="B5" sqref="B5:F5"/>
    </sheetView>
  </sheetViews>
  <sheetFormatPr defaultColWidth="13.7265625" defaultRowHeight="12.5" x14ac:dyDescent="0.25"/>
  <cols>
    <col min="1" max="1" width="2.7265625" customWidth="1"/>
    <col min="2" max="2" width="93.7265625" customWidth="1"/>
    <col min="3" max="3" width="0" hidden="1" customWidth="1"/>
    <col min="4" max="4" width="13.26953125" customWidth="1"/>
    <col min="5" max="5" width="0" hidden="1" customWidth="1"/>
    <col min="6" max="6" width="18.81640625" customWidth="1"/>
    <col min="7" max="7" width="0" hidden="1" customWidth="1"/>
  </cols>
  <sheetData>
    <row r="1" spans="2:8" s="182" customFormat="1" ht="13" x14ac:dyDescent="0.3">
      <c r="B1" s="189" t="s">
        <v>7</v>
      </c>
      <c r="C1" s="302"/>
    </row>
    <row r="2" spans="2:8" s="182" customFormat="1" ht="13" x14ac:dyDescent="0.3">
      <c r="B2" s="493" t="s">
        <v>297</v>
      </c>
      <c r="C2" s="515"/>
    </row>
    <row r="3" spans="2:8" s="182" customFormat="1" ht="13" x14ac:dyDescent="0.3">
      <c r="B3" s="341" t="s">
        <v>8</v>
      </c>
      <c r="C3" s="343"/>
    </row>
    <row r="4" spans="2:8" ht="15" customHeight="1" x14ac:dyDescent="0.25"/>
    <row r="5" spans="2:8" ht="15" customHeight="1" x14ac:dyDescent="0.3">
      <c r="B5" s="512" t="s">
        <v>26</v>
      </c>
      <c r="C5" s="498"/>
      <c r="D5" s="498"/>
      <c r="E5" s="498"/>
      <c r="F5" s="498"/>
    </row>
    <row r="6" spans="2:8" ht="15" customHeight="1" x14ac:dyDescent="0.25"/>
    <row r="7" spans="2:8" ht="37.5" customHeight="1" x14ac:dyDescent="0.25">
      <c r="B7" s="7"/>
      <c r="C7" s="18"/>
      <c r="D7" s="8" t="s">
        <v>183</v>
      </c>
      <c r="E7" s="47"/>
      <c r="F7" s="8" t="s">
        <v>184</v>
      </c>
      <c r="G7" s="37"/>
      <c r="H7" s="20"/>
    </row>
    <row r="8" spans="2:8" ht="16.75" customHeight="1" x14ac:dyDescent="0.25">
      <c r="B8" s="26"/>
      <c r="D8" s="528">
        <v>44834</v>
      </c>
      <c r="E8" s="528"/>
      <c r="F8" s="528"/>
      <c r="H8" s="20"/>
    </row>
    <row r="9" spans="2:8" ht="15" customHeight="1" x14ac:dyDescent="0.25">
      <c r="B9" s="138" t="s">
        <v>185</v>
      </c>
      <c r="H9" s="20"/>
    </row>
    <row r="10" spans="2:8" ht="15" customHeight="1" x14ac:dyDescent="0.25">
      <c r="B10" s="52" t="s">
        <v>186</v>
      </c>
      <c r="D10" s="42">
        <v>340000000</v>
      </c>
      <c r="F10" s="42">
        <v>2591000000</v>
      </c>
      <c r="H10" s="20"/>
    </row>
    <row r="11" spans="2:8" ht="15" customHeight="1" x14ac:dyDescent="0.25">
      <c r="B11" s="73" t="s">
        <v>187</v>
      </c>
      <c r="C11" s="24"/>
      <c r="D11" s="98">
        <v>20000000</v>
      </c>
      <c r="E11" s="24"/>
      <c r="F11" s="98">
        <v>147000000</v>
      </c>
      <c r="G11" s="63"/>
      <c r="H11" s="20"/>
    </row>
    <row r="12" spans="2:8" ht="15" customHeight="1" x14ac:dyDescent="0.25">
      <c r="B12" s="52" t="s">
        <v>188</v>
      </c>
      <c r="D12" s="54">
        <v>43000000</v>
      </c>
      <c r="F12" s="54">
        <v>959000000</v>
      </c>
      <c r="H12" s="20"/>
    </row>
    <row r="13" spans="2:8" ht="15" customHeight="1" x14ac:dyDescent="0.25">
      <c r="B13" s="73" t="s">
        <v>189</v>
      </c>
      <c r="C13" s="24"/>
      <c r="D13" s="98">
        <v>857000000</v>
      </c>
      <c r="E13" s="24"/>
      <c r="F13" s="98">
        <v>2278000000</v>
      </c>
      <c r="G13" s="63"/>
      <c r="H13" s="20"/>
    </row>
    <row r="14" spans="2:8" ht="15" customHeight="1" x14ac:dyDescent="0.25">
      <c r="B14" s="52" t="s">
        <v>190</v>
      </c>
      <c r="D14" s="54">
        <v>1502000000</v>
      </c>
      <c r="F14" s="54">
        <v>3766000000</v>
      </c>
      <c r="H14" s="20"/>
    </row>
    <row r="15" spans="2:8" ht="15" customHeight="1" x14ac:dyDescent="0.25">
      <c r="B15" s="73" t="s">
        <v>191</v>
      </c>
      <c r="C15" s="24"/>
      <c r="D15" s="98">
        <v>2841000000</v>
      </c>
      <c r="E15" s="24"/>
      <c r="F15" s="98">
        <v>8567000000</v>
      </c>
      <c r="G15" s="63"/>
      <c r="H15" s="20"/>
    </row>
    <row r="16" spans="2:8" ht="15" customHeight="1" x14ac:dyDescent="0.25">
      <c r="B16" s="52" t="s">
        <v>192</v>
      </c>
      <c r="D16" s="45">
        <v>0</v>
      </c>
      <c r="F16" s="45">
        <v>5603000000</v>
      </c>
      <c r="H16" s="20"/>
    </row>
    <row r="17" spans="2:8" ht="15" customHeight="1" x14ac:dyDescent="0.25">
      <c r="B17" s="73"/>
      <c r="C17" s="24"/>
      <c r="D17" s="75">
        <f>SUM(D10:D16)</f>
        <v>5603000000</v>
      </c>
      <c r="E17" s="24"/>
      <c r="F17" s="75">
        <f>SUM(F10:F16)</f>
        <v>23911000000</v>
      </c>
      <c r="G17" s="63"/>
      <c r="H17" s="20"/>
    </row>
    <row r="18" spans="2:8" ht="15" customHeight="1" x14ac:dyDescent="0.25">
      <c r="B18" s="36"/>
      <c r="C18" s="36"/>
      <c r="D18" s="36"/>
      <c r="E18" s="36"/>
      <c r="F18" s="36"/>
      <c r="G18" s="36"/>
    </row>
    <row r="19" spans="2:8" ht="33.75" customHeight="1" x14ac:dyDescent="0.25">
      <c r="B19" s="7"/>
      <c r="C19" s="22"/>
      <c r="D19" s="8" t="s">
        <v>183</v>
      </c>
      <c r="E19" s="47"/>
      <c r="F19" s="8" t="s">
        <v>184</v>
      </c>
      <c r="G19" s="37"/>
      <c r="H19" s="20"/>
    </row>
    <row r="20" spans="2:8" ht="15" customHeight="1" x14ac:dyDescent="0.25">
      <c r="B20" s="52"/>
      <c r="D20" s="528">
        <v>44834</v>
      </c>
      <c r="E20" s="528"/>
      <c r="F20" s="528"/>
      <c r="H20" s="20"/>
    </row>
    <row r="21" spans="2:8" ht="22.5" customHeight="1" x14ac:dyDescent="0.25">
      <c r="B21" s="138" t="s">
        <v>193</v>
      </c>
      <c r="H21" s="20"/>
    </row>
    <row r="22" spans="2:8" ht="15" customHeight="1" x14ac:dyDescent="0.25">
      <c r="B22" s="52" t="s">
        <v>194</v>
      </c>
      <c r="D22" s="42">
        <v>528000000</v>
      </c>
      <c r="F22" s="42">
        <v>1373000000</v>
      </c>
      <c r="H22" s="20"/>
    </row>
    <row r="23" spans="2:8" ht="15" customHeight="1" x14ac:dyDescent="0.25">
      <c r="B23" s="73" t="s">
        <v>195</v>
      </c>
      <c r="C23" s="24"/>
      <c r="D23" s="98">
        <v>611000000</v>
      </c>
      <c r="E23" s="24"/>
      <c r="F23" s="98">
        <v>1148000000</v>
      </c>
      <c r="G23" s="63"/>
      <c r="H23" s="20"/>
    </row>
    <row r="24" spans="2:8" ht="15" customHeight="1" x14ac:dyDescent="0.25">
      <c r="B24" s="52" t="s">
        <v>196</v>
      </c>
      <c r="D24" s="54">
        <v>1691000000</v>
      </c>
      <c r="F24" s="54">
        <v>20000000</v>
      </c>
      <c r="H24" s="20"/>
    </row>
    <row r="25" spans="2:8" ht="15" customHeight="1" x14ac:dyDescent="0.25">
      <c r="B25" s="73" t="s">
        <v>197</v>
      </c>
      <c r="C25" s="24"/>
      <c r="D25" s="98">
        <v>2287000000</v>
      </c>
      <c r="E25" s="24"/>
      <c r="F25" s="98">
        <v>11000000</v>
      </c>
      <c r="G25" s="63"/>
      <c r="H25" s="20"/>
    </row>
    <row r="26" spans="2:8" ht="15" customHeight="1" x14ac:dyDescent="0.25">
      <c r="B26" s="52" t="s">
        <v>198</v>
      </c>
      <c r="D26" s="54">
        <v>486000000</v>
      </c>
      <c r="F26" s="54">
        <v>0</v>
      </c>
      <c r="H26" s="20"/>
    </row>
    <row r="27" spans="2:8" ht="15" hidden="1" customHeight="1" x14ac:dyDescent="0.25">
      <c r="B27" s="73" t="s">
        <v>199</v>
      </c>
      <c r="C27" s="24"/>
      <c r="D27" s="98">
        <v>0</v>
      </c>
      <c r="E27" s="24"/>
      <c r="F27" s="98">
        <v>0</v>
      </c>
      <c r="G27" s="63"/>
      <c r="H27" s="20"/>
    </row>
    <row r="28" spans="2:8" ht="15" customHeight="1" x14ac:dyDescent="0.25">
      <c r="B28" s="73" t="s">
        <v>200</v>
      </c>
      <c r="C28" s="24"/>
      <c r="D28" s="98">
        <v>0</v>
      </c>
      <c r="E28" s="24"/>
      <c r="F28" s="98">
        <v>21359000000</v>
      </c>
      <c r="H28" s="20"/>
    </row>
    <row r="29" spans="2:8" ht="15" customHeight="1" x14ac:dyDescent="0.25">
      <c r="B29" s="452"/>
      <c r="C29" s="453"/>
      <c r="D29" s="304">
        <f>SUM(D22:D28)</f>
        <v>5603000000</v>
      </c>
      <c r="E29" s="453"/>
      <c r="F29" s="304">
        <f>SUM(F22:F28)</f>
        <v>23911000000</v>
      </c>
      <c r="G29" s="63"/>
      <c r="H29" s="20"/>
    </row>
    <row r="30" spans="2:8" ht="15" customHeight="1" x14ac:dyDescent="0.25">
      <c r="B30" s="32"/>
      <c r="C30" s="32"/>
      <c r="D30" s="32"/>
      <c r="E30" s="32"/>
      <c r="F30" s="32"/>
      <c r="G30" s="32"/>
    </row>
    <row r="31" spans="2:8" ht="15" customHeight="1" x14ac:dyDescent="0.25"/>
    <row r="32" spans="2: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mergeCells count="4">
    <mergeCell ref="B5:F5"/>
    <mergeCell ref="D8:F8"/>
    <mergeCell ref="D20:F20"/>
    <mergeCell ref="B2:C2"/>
  </mergeCells>
  <pageMargins left="0.75" right="0.75" top="1" bottom="1" header="0.5" footer="0.5"/>
  <pageSetup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Q55"/>
  <sheetViews>
    <sheetView showGridLines="0" showRuler="0" view="pageBreakPreview" zoomScale="110" zoomScaleNormal="100" zoomScaleSheetLayoutView="110" workbookViewId="0">
      <selection activeCell="B5" sqref="B5:O5"/>
    </sheetView>
  </sheetViews>
  <sheetFormatPr defaultColWidth="13.7265625" defaultRowHeight="12.5" x14ac:dyDescent="0.25"/>
  <cols>
    <col min="1" max="1" width="2.1796875" customWidth="1"/>
    <col min="2" max="2" width="57.26953125" customWidth="1"/>
    <col min="3" max="3" width="0" hidden="1" customWidth="1"/>
    <col min="4" max="4" width="15.1796875" customWidth="1"/>
    <col min="5" max="5" width="0" hidden="1" customWidth="1"/>
    <col min="6" max="6" width="11.7265625" customWidth="1"/>
    <col min="7" max="7" width="0" hidden="1" customWidth="1"/>
    <col min="8" max="8" width="11.7265625" customWidth="1"/>
    <col min="9" max="10" width="0" hidden="1" customWidth="1"/>
    <col min="11" max="11" width="15.1796875" customWidth="1"/>
    <col min="12" max="12" width="0" hidden="1" customWidth="1"/>
    <col min="13" max="13" width="11.7265625" customWidth="1"/>
    <col min="14" max="14" width="0" hidden="1" customWidth="1"/>
    <col min="15" max="15" width="11.7265625" customWidth="1"/>
    <col min="16" max="16" width="0" hidden="1" customWidth="1"/>
  </cols>
  <sheetData>
    <row r="1" spans="2:17" ht="15" customHeight="1" x14ac:dyDescent="0.3">
      <c r="B1" s="189" t="s">
        <v>7</v>
      </c>
      <c r="C1" s="302"/>
    </row>
    <row r="2" spans="2:17" s="182" customFormat="1" ht="15" customHeight="1" x14ac:dyDescent="0.3">
      <c r="B2" s="493" t="s">
        <v>297</v>
      </c>
      <c r="C2" s="515"/>
    </row>
    <row r="3" spans="2:17" s="182" customFormat="1" ht="15" customHeight="1" x14ac:dyDescent="0.3">
      <c r="B3" s="341" t="s">
        <v>8</v>
      </c>
      <c r="C3" s="343"/>
    </row>
    <row r="4" spans="2:17" s="182" customFormat="1" ht="15" customHeight="1" x14ac:dyDescent="0.25"/>
    <row r="5" spans="2:17" ht="15" customHeight="1" x14ac:dyDescent="0.3">
      <c r="B5" s="512" t="s">
        <v>28</v>
      </c>
      <c r="C5" s="498"/>
      <c r="D5" s="498"/>
      <c r="E5" s="498"/>
      <c r="F5" s="498"/>
      <c r="G5" s="498"/>
      <c r="H5" s="498"/>
      <c r="I5" s="498"/>
      <c r="J5" s="498"/>
      <c r="K5" s="498"/>
      <c r="L5" s="498"/>
      <c r="M5" s="498"/>
      <c r="N5" s="498"/>
      <c r="O5" s="498"/>
    </row>
    <row r="6" spans="2:17" ht="15" customHeight="1" x14ac:dyDescent="0.25"/>
    <row r="7" spans="2:17" ht="15" customHeight="1" x14ac:dyDescent="0.3">
      <c r="B7" s="133"/>
      <c r="C7" s="32"/>
      <c r="D7" s="531">
        <v>44834</v>
      </c>
      <c r="E7" s="531"/>
      <c r="F7" s="531"/>
      <c r="G7" s="531"/>
      <c r="H7" s="531"/>
      <c r="I7" s="37"/>
      <c r="J7" s="38"/>
      <c r="K7" s="531">
        <v>44561</v>
      </c>
      <c r="L7" s="531"/>
      <c r="M7" s="531"/>
      <c r="N7" s="531"/>
      <c r="O7" s="531"/>
      <c r="P7" s="37"/>
      <c r="Q7" s="20"/>
    </row>
    <row r="8" spans="2:17" ht="15" hidden="1" customHeight="1" x14ac:dyDescent="0.3">
      <c r="B8" s="31" t="s">
        <v>8</v>
      </c>
      <c r="D8" s="532" t="s">
        <v>56</v>
      </c>
      <c r="E8" s="532"/>
      <c r="F8" s="532"/>
      <c r="G8" s="532"/>
      <c r="H8" s="532"/>
      <c r="J8" s="20"/>
      <c r="K8" s="532" t="s">
        <v>56</v>
      </c>
      <c r="L8" s="532"/>
      <c r="M8" s="532"/>
      <c r="N8" s="532"/>
      <c r="O8" s="532"/>
      <c r="Q8" s="20"/>
    </row>
    <row r="9" spans="2:17" ht="15" customHeight="1" x14ac:dyDescent="0.3">
      <c r="B9" s="20"/>
      <c r="D9" s="139" t="s">
        <v>201</v>
      </c>
      <c r="E9" s="32"/>
      <c r="F9" s="139" t="s">
        <v>202</v>
      </c>
      <c r="G9" s="32"/>
      <c r="H9" s="140" t="s">
        <v>203</v>
      </c>
      <c r="J9" s="20"/>
      <c r="K9" s="139" t="s">
        <v>201</v>
      </c>
      <c r="L9" s="32"/>
      <c r="M9" s="139" t="s">
        <v>202</v>
      </c>
      <c r="N9" s="32"/>
      <c r="O9" s="139" t="s">
        <v>203</v>
      </c>
      <c r="Q9" s="20"/>
    </row>
    <row r="10" spans="2:17" ht="15" customHeight="1" x14ac:dyDescent="0.3">
      <c r="B10" s="141" t="s">
        <v>204</v>
      </c>
      <c r="D10" s="160"/>
      <c r="F10" s="160"/>
      <c r="H10" s="160"/>
      <c r="J10" s="141"/>
      <c r="K10" s="160"/>
      <c r="M10" s="160"/>
      <c r="O10" s="160"/>
      <c r="Q10" s="20"/>
    </row>
    <row r="11" spans="2:17" ht="15" customHeight="1" x14ac:dyDescent="0.3">
      <c r="B11" s="142" t="s">
        <v>205</v>
      </c>
      <c r="C11" s="161"/>
      <c r="D11" s="143">
        <v>189000000</v>
      </c>
      <c r="E11" s="161"/>
      <c r="F11" s="143">
        <v>179000000</v>
      </c>
      <c r="G11" s="162"/>
      <c r="H11" s="144">
        <v>0</v>
      </c>
      <c r="I11" s="163"/>
      <c r="J11" s="149"/>
      <c r="K11" s="143">
        <v>50000000</v>
      </c>
      <c r="L11" s="161"/>
      <c r="M11" s="143">
        <v>50000000</v>
      </c>
      <c r="N11" s="162"/>
      <c r="O11" s="144">
        <v>0</v>
      </c>
      <c r="P11" s="63"/>
      <c r="Q11" s="20"/>
    </row>
    <row r="12" spans="2:17" ht="15" customHeight="1" x14ac:dyDescent="0.3">
      <c r="B12" s="145" t="s">
        <v>206</v>
      </c>
      <c r="D12" s="146">
        <v>49000000</v>
      </c>
      <c r="F12" s="146">
        <v>45000000</v>
      </c>
      <c r="H12" s="147">
        <v>0</v>
      </c>
      <c r="J12" s="141"/>
      <c r="K12" s="146">
        <v>74000000</v>
      </c>
      <c r="M12" s="146">
        <v>74000000</v>
      </c>
      <c r="O12" s="147">
        <v>0</v>
      </c>
      <c r="Q12" s="20"/>
    </row>
    <row r="13" spans="2:17" ht="15" customHeight="1" x14ac:dyDescent="0.3">
      <c r="B13" s="142" t="s">
        <v>207</v>
      </c>
      <c r="C13" s="161"/>
      <c r="D13" s="148">
        <v>1550000000</v>
      </c>
      <c r="E13" s="161"/>
      <c r="F13" s="148">
        <v>1268000000</v>
      </c>
      <c r="G13" s="162"/>
      <c r="H13" s="144">
        <v>0.03</v>
      </c>
      <c r="I13" s="163"/>
      <c r="J13" s="149"/>
      <c r="K13" s="148">
        <v>1386000000</v>
      </c>
      <c r="L13" s="161"/>
      <c r="M13" s="148">
        <v>1441000000</v>
      </c>
      <c r="N13" s="162"/>
      <c r="O13" s="144">
        <v>0.04</v>
      </c>
      <c r="P13" s="63"/>
      <c r="Q13" s="20"/>
    </row>
    <row r="14" spans="2:17" ht="15" customHeight="1" x14ac:dyDescent="0.3">
      <c r="B14" s="145" t="s">
        <v>208</v>
      </c>
      <c r="D14" s="146">
        <v>186000000</v>
      </c>
      <c r="F14" s="146">
        <v>143000000</v>
      </c>
      <c r="H14" s="147">
        <v>0.01</v>
      </c>
      <c r="J14" s="141"/>
      <c r="K14" s="146">
        <v>197000000</v>
      </c>
      <c r="M14" s="146">
        <v>205000000</v>
      </c>
      <c r="O14" s="147">
        <v>0.01</v>
      </c>
      <c r="Q14" s="20"/>
    </row>
    <row r="15" spans="2:17" ht="15" customHeight="1" x14ac:dyDescent="0.3">
      <c r="B15" s="149" t="s">
        <v>209</v>
      </c>
      <c r="C15" s="161"/>
      <c r="D15" s="161"/>
      <c r="E15" s="161"/>
      <c r="F15" s="161"/>
      <c r="G15" s="162"/>
      <c r="H15" s="161"/>
      <c r="I15" s="163"/>
      <c r="J15" s="149"/>
      <c r="K15" s="161"/>
      <c r="L15" s="161"/>
      <c r="M15" s="161"/>
      <c r="N15" s="162"/>
      <c r="O15" s="161"/>
      <c r="P15" s="63"/>
      <c r="Q15" s="20"/>
    </row>
    <row r="16" spans="2:17" ht="15" customHeight="1" x14ac:dyDescent="0.3">
      <c r="B16" s="145" t="s">
        <v>210</v>
      </c>
      <c r="D16" s="146">
        <v>5699000000</v>
      </c>
      <c r="F16" s="146">
        <v>4753000000</v>
      </c>
      <c r="H16" s="147">
        <v>0.13</v>
      </c>
      <c r="J16" s="141"/>
      <c r="K16" s="146">
        <v>4881000000</v>
      </c>
      <c r="M16" s="146">
        <v>5109000000</v>
      </c>
      <c r="O16" s="147">
        <v>0.13</v>
      </c>
      <c r="Q16" s="20"/>
    </row>
    <row r="17" spans="2:17" ht="15" customHeight="1" x14ac:dyDescent="0.3">
      <c r="B17" s="142" t="s">
        <v>211</v>
      </c>
      <c r="C17" s="161"/>
      <c r="D17" s="148">
        <v>900000000</v>
      </c>
      <c r="E17" s="161"/>
      <c r="F17" s="148">
        <v>705000000</v>
      </c>
      <c r="G17" s="162"/>
      <c r="H17" s="144">
        <v>0.02</v>
      </c>
      <c r="I17" s="163"/>
      <c r="J17" s="149"/>
      <c r="K17" s="148">
        <v>880000000</v>
      </c>
      <c r="L17" s="161"/>
      <c r="M17" s="148">
        <v>932000000</v>
      </c>
      <c r="N17" s="162"/>
      <c r="O17" s="144">
        <v>0.02</v>
      </c>
      <c r="P17" s="63"/>
      <c r="Q17" s="20"/>
    </row>
    <row r="18" spans="2:17" ht="15" customHeight="1" x14ac:dyDescent="0.3">
      <c r="B18" s="145" t="s">
        <v>212</v>
      </c>
      <c r="D18" s="146">
        <v>2894000000</v>
      </c>
      <c r="F18" s="146">
        <v>2174000000</v>
      </c>
      <c r="H18" s="147">
        <v>0.06</v>
      </c>
      <c r="J18" s="141"/>
      <c r="K18" s="146">
        <v>2881000000</v>
      </c>
      <c r="M18" s="146">
        <v>2987000000</v>
      </c>
      <c r="O18" s="147">
        <v>0.08</v>
      </c>
      <c r="Q18" s="20"/>
    </row>
    <row r="19" spans="2:17" ht="15" customHeight="1" x14ac:dyDescent="0.3">
      <c r="B19" s="142" t="s">
        <v>213</v>
      </c>
      <c r="C19" s="161"/>
      <c r="D19" s="148">
        <v>2612000000</v>
      </c>
      <c r="E19" s="161"/>
      <c r="F19" s="148">
        <v>1986000000</v>
      </c>
      <c r="G19" s="162"/>
      <c r="H19" s="144">
        <v>0.05</v>
      </c>
      <c r="I19" s="163"/>
      <c r="J19" s="149"/>
      <c r="K19" s="148">
        <v>2503000000</v>
      </c>
      <c r="L19" s="161"/>
      <c r="M19" s="148">
        <v>2627000000</v>
      </c>
      <c r="N19" s="162"/>
      <c r="O19" s="144">
        <v>7.0000000000000007E-2</v>
      </c>
      <c r="P19" s="63"/>
      <c r="Q19" s="20"/>
    </row>
    <row r="20" spans="2:17" ht="15" customHeight="1" x14ac:dyDescent="0.3">
      <c r="B20" s="145" t="s">
        <v>214</v>
      </c>
      <c r="D20" s="146">
        <v>3437000000</v>
      </c>
      <c r="F20" s="146">
        <v>2563000000</v>
      </c>
      <c r="H20" s="147">
        <v>7.0000000000000007E-2</v>
      </c>
      <c r="J20" s="141"/>
      <c r="K20" s="146">
        <v>3227000000</v>
      </c>
      <c r="M20" s="146">
        <v>3349000000</v>
      </c>
      <c r="O20" s="147">
        <v>0.08</v>
      </c>
      <c r="Q20" s="20"/>
    </row>
    <row r="21" spans="2:17" ht="15" customHeight="1" x14ac:dyDescent="0.3">
      <c r="B21" s="149" t="s">
        <v>215</v>
      </c>
      <c r="C21" s="161"/>
      <c r="D21" s="148">
        <v>784000000</v>
      </c>
      <c r="E21" s="161"/>
      <c r="F21" s="148">
        <v>710000000</v>
      </c>
      <c r="G21" s="162"/>
      <c r="H21" s="144">
        <v>0.02</v>
      </c>
      <c r="I21" s="163"/>
      <c r="J21" s="149"/>
      <c r="K21" s="148">
        <v>812000000</v>
      </c>
      <c r="L21" s="161"/>
      <c r="M21" s="148">
        <v>881000000</v>
      </c>
      <c r="N21" s="162"/>
      <c r="O21" s="144">
        <v>0.02</v>
      </c>
      <c r="P21" s="63"/>
      <c r="Q21" s="20"/>
    </row>
    <row r="22" spans="2:17" ht="15" customHeight="1" x14ac:dyDescent="0.3">
      <c r="B22" s="141" t="s">
        <v>216</v>
      </c>
      <c r="D22" s="146">
        <v>1066000000</v>
      </c>
      <c r="F22" s="146">
        <v>961000000</v>
      </c>
      <c r="H22" s="147">
        <v>0.03</v>
      </c>
      <c r="J22" s="141"/>
      <c r="K22" s="146">
        <v>648000000</v>
      </c>
      <c r="M22" s="146">
        <v>648000000</v>
      </c>
      <c r="O22" s="147">
        <v>0.02</v>
      </c>
      <c r="Q22" s="20"/>
    </row>
    <row r="23" spans="2:17" ht="15" customHeight="1" x14ac:dyDescent="0.3">
      <c r="B23" s="149" t="s">
        <v>217</v>
      </c>
      <c r="C23" s="161"/>
      <c r="D23" s="148">
        <v>3213000000</v>
      </c>
      <c r="E23" s="161"/>
      <c r="F23" s="148">
        <v>3028000000</v>
      </c>
      <c r="G23" s="162"/>
      <c r="H23" s="144">
        <v>0.08</v>
      </c>
      <c r="I23" s="163"/>
      <c r="J23" s="149"/>
      <c r="K23" s="148">
        <v>2669000000</v>
      </c>
      <c r="L23" s="161"/>
      <c r="M23" s="148">
        <v>2964000000</v>
      </c>
      <c r="N23" s="162"/>
      <c r="O23" s="144">
        <v>7.0000000000000007E-2</v>
      </c>
      <c r="P23" s="63"/>
      <c r="Q23" s="20"/>
    </row>
    <row r="24" spans="2:17" ht="15" customHeight="1" x14ac:dyDescent="0.3">
      <c r="B24" s="141" t="s">
        <v>218</v>
      </c>
      <c r="D24" s="146">
        <v>7196000000</v>
      </c>
      <c r="F24" s="146">
        <v>6747000000</v>
      </c>
      <c r="H24" s="147">
        <v>0.18</v>
      </c>
      <c r="J24" s="141"/>
      <c r="K24" s="146">
        <v>4514000000</v>
      </c>
      <c r="M24" s="146">
        <v>4550000000</v>
      </c>
      <c r="O24" s="147">
        <v>0.12</v>
      </c>
      <c r="Q24" s="20"/>
    </row>
    <row r="25" spans="2:17" ht="15" customHeight="1" x14ac:dyDescent="0.3">
      <c r="B25" s="149" t="s">
        <v>219</v>
      </c>
      <c r="C25" s="161"/>
      <c r="D25" s="150">
        <v>4408000000</v>
      </c>
      <c r="E25" s="161"/>
      <c r="F25" s="150">
        <v>4097000000</v>
      </c>
      <c r="G25" s="162"/>
      <c r="H25" s="151">
        <v>0.11</v>
      </c>
      <c r="I25" s="163"/>
      <c r="J25" s="149"/>
      <c r="K25" s="150">
        <v>4002000000</v>
      </c>
      <c r="L25" s="161"/>
      <c r="M25" s="150">
        <v>4145000000</v>
      </c>
      <c r="N25" s="162"/>
      <c r="O25" s="151">
        <v>0.11</v>
      </c>
      <c r="P25" s="63"/>
      <c r="Q25" s="20"/>
    </row>
    <row r="26" spans="2:17" ht="15" customHeight="1" x14ac:dyDescent="0.3">
      <c r="B26" s="152" t="s">
        <v>220</v>
      </c>
      <c r="D26" s="153">
        <f>SUM(D11:D25)</f>
        <v>34183000000</v>
      </c>
      <c r="F26" s="153">
        <f>SUM(F11:F25)</f>
        <v>29359000000</v>
      </c>
      <c r="H26" s="154">
        <f>SUM(H11:H25)</f>
        <v>0.78999999999999992</v>
      </c>
      <c r="J26" s="141"/>
      <c r="K26" s="153">
        <f>SUM(K11:K25)</f>
        <v>28724000000</v>
      </c>
      <c r="M26" s="153">
        <f>SUM(M11:M25)</f>
        <v>29962000000</v>
      </c>
      <c r="O26" s="154">
        <f>SUM(O11:O25)</f>
        <v>0.77</v>
      </c>
      <c r="Q26" s="20"/>
    </row>
    <row r="27" spans="2:17" ht="15" customHeight="1" x14ac:dyDescent="0.3">
      <c r="B27" s="149" t="s">
        <v>221</v>
      </c>
      <c r="C27" s="161"/>
      <c r="D27" s="148">
        <v>1075000000</v>
      </c>
      <c r="E27" s="161"/>
      <c r="F27" s="148">
        <v>922000000</v>
      </c>
      <c r="G27" s="162"/>
      <c r="H27" s="144">
        <v>0.02</v>
      </c>
      <c r="I27" s="163"/>
      <c r="J27" s="149"/>
      <c r="K27" s="148">
        <v>1135000000</v>
      </c>
      <c r="L27" s="161"/>
      <c r="M27" s="148">
        <v>1171000000</v>
      </c>
      <c r="N27" s="162"/>
      <c r="O27" s="144">
        <v>0.03</v>
      </c>
      <c r="P27" s="63"/>
      <c r="Q27" s="20"/>
    </row>
    <row r="28" spans="2:17" ht="15" customHeight="1" x14ac:dyDescent="0.3">
      <c r="B28" s="141" t="s">
        <v>222</v>
      </c>
      <c r="J28" s="141"/>
      <c r="Q28" s="20"/>
    </row>
    <row r="29" spans="2:17" ht="15" customHeight="1" x14ac:dyDescent="0.3">
      <c r="B29" s="142" t="s">
        <v>223</v>
      </c>
      <c r="C29" s="161"/>
      <c r="D29" s="148">
        <v>1300000000</v>
      </c>
      <c r="E29" s="161"/>
      <c r="F29" s="148">
        <v>1300000000</v>
      </c>
      <c r="G29" s="162"/>
      <c r="H29" s="144">
        <v>0.03</v>
      </c>
      <c r="I29" s="163"/>
      <c r="J29" s="149"/>
      <c r="K29" s="148">
        <v>1181000000</v>
      </c>
      <c r="L29" s="161"/>
      <c r="M29" s="148">
        <v>1181000000</v>
      </c>
      <c r="N29" s="162"/>
      <c r="O29" s="144">
        <v>0.03</v>
      </c>
      <c r="P29" s="63"/>
      <c r="Q29" s="20"/>
    </row>
    <row r="30" spans="2:17" ht="15" customHeight="1" x14ac:dyDescent="0.3">
      <c r="B30" s="145" t="s">
        <v>224</v>
      </c>
      <c r="C30" s="164"/>
      <c r="D30" s="155">
        <v>433000000</v>
      </c>
      <c r="E30" s="164"/>
      <c r="F30" s="155">
        <v>420000000</v>
      </c>
      <c r="G30" s="165"/>
      <c r="H30" s="156">
        <v>0.01</v>
      </c>
      <c r="I30" s="166"/>
      <c r="J30" s="167"/>
      <c r="K30" s="155">
        <v>339000000</v>
      </c>
      <c r="L30" s="164"/>
      <c r="M30" s="155">
        <v>340000000</v>
      </c>
      <c r="N30" s="165"/>
      <c r="O30" s="156">
        <v>0.01</v>
      </c>
      <c r="P30" s="64"/>
      <c r="Q30" s="20"/>
    </row>
    <row r="31" spans="2:17" ht="15" customHeight="1" x14ac:dyDescent="0.3">
      <c r="B31" s="142" t="s">
        <v>225</v>
      </c>
      <c r="C31" s="161"/>
      <c r="D31" s="148">
        <v>1069000000</v>
      </c>
      <c r="E31" s="161"/>
      <c r="F31" s="148">
        <v>1069000000</v>
      </c>
      <c r="G31" s="162"/>
      <c r="H31" s="144">
        <v>0.03</v>
      </c>
      <c r="I31" s="163"/>
      <c r="J31" s="149"/>
      <c r="K31" s="148">
        <v>829000000</v>
      </c>
      <c r="L31" s="161"/>
      <c r="M31" s="148">
        <v>829000000</v>
      </c>
      <c r="N31" s="162"/>
      <c r="O31" s="144">
        <v>0.02</v>
      </c>
      <c r="P31" s="63"/>
      <c r="Q31" s="20"/>
    </row>
    <row r="32" spans="2:17" ht="15" customHeight="1" x14ac:dyDescent="0.3">
      <c r="B32" s="141" t="s">
        <v>226</v>
      </c>
      <c r="D32" s="146">
        <v>2333000000</v>
      </c>
      <c r="F32" s="146">
        <v>2017000000</v>
      </c>
      <c r="H32" s="147">
        <v>0.05</v>
      </c>
      <c r="J32" s="141"/>
      <c r="K32" s="146">
        <v>2168000000</v>
      </c>
      <c r="M32" s="146">
        <v>2265000000</v>
      </c>
      <c r="O32" s="147">
        <v>0.06</v>
      </c>
      <c r="Q32" s="20"/>
    </row>
    <row r="33" spans="2:17" ht="15" customHeight="1" x14ac:dyDescent="0.3">
      <c r="B33" s="149" t="s">
        <v>227</v>
      </c>
      <c r="C33" s="161"/>
      <c r="D33" s="148">
        <v>2200000000</v>
      </c>
      <c r="E33" s="161"/>
      <c r="F33" s="148">
        <v>1952000000</v>
      </c>
      <c r="G33" s="162"/>
      <c r="H33" s="144">
        <v>0.05</v>
      </c>
      <c r="I33" s="163"/>
      <c r="J33" s="149"/>
      <c r="K33" s="148">
        <v>1581000000</v>
      </c>
      <c r="L33" s="161"/>
      <c r="M33" s="148">
        <v>1549000000</v>
      </c>
      <c r="N33" s="162"/>
      <c r="O33" s="144">
        <v>0.04</v>
      </c>
      <c r="P33" s="63"/>
      <c r="Q33" s="20"/>
    </row>
    <row r="34" spans="2:17" ht="15" customHeight="1" x14ac:dyDescent="0.3">
      <c r="B34" s="141" t="s">
        <v>228</v>
      </c>
      <c r="D34" s="146">
        <v>1112000000</v>
      </c>
      <c r="F34" s="146">
        <v>645000000</v>
      </c>
      <c r="H34" s="147">
        <v>0.02</v>
      </c>
      <c r="J34" s="141"/>
      <c r="K34" s="146">
        <v>971000000</v>
      </c>
      <c r="M34" s="146">
        <v>1305000000</v>
      </c>
      <c r="O34" s="147">
        <v>0.03</v>
      </c>
      <c r="Q34" s="20"/>
    </row>
    <row r="35" spans="2:17" ht="15" customHeight="1" x14ac:dyDescent="0.3">
      <c r="B35" s="149" t="s">
        <v>229</v>
      </c>
      <c r="C35" s="161"/>
      <c r="D35" s="150">
        <v>42000000</v>
      </c>
      <c r="E35" s="161"/>
      <c r="F35" s="150">
        <v>42000000</v>
      </c>
      <c r="G35" s="162"/>
      <c r="H35" s="151">
        <v>0</v>
      </c>
      <c r="I35" s="163"/>
      <c r="J35" s="149"/>
      <c r="K35" s="150">
        <v>373000000</v>
      </c>
      <c r="L35" s="161"/>
      <c r="M35" s="150">
        <v>373000000</v>
      </c>
      <c r="N35" s="162"/>
      <c r="O35" s="151">
        <v>0.01</v>
      </c>
      <c r="P35" s="63"/>
      <c r="Q35" s="20"/>
    </row>
    <row r="36" spans="2:17" ht="15" customHeight="1" x14ac:dyDescent="0.3">
      <c r="B36" s="157" t="s">
        <v>230</v>
      </c>
      <c r="D36" s="158">
        <v>43747000000</v>
      </c>
      <c r="F36" s="158">
        <v>37726000000</v>
      </c>
      <c r="H36" s="159">
        <v>1</v>
      </c>
      <c r="J36" s="141"/>
      <c r="K36" s="158">
        <v>37301000000</v>
      </c>
      <c r="M36" s="158">
        <v>38975000000</v>
      </c>
      <c r="O36" s="159">
        <v>1</v>
      </c>
      <c r="P36" s="63"/>
      <c r="Q36" s="20"/>
    </row>
    <row r="37" spans="2:17" x14ac:dyDescent="0.25">
      <c r="B37" s="529" t="s">
        <v>231</v>
      </c>
      <c r="C37" s="530"/>
      <c r="D37" s="530"/>
      <c r="E37" s="530"/>
      <c r="F37" s="530"/>
      <c r="G37" s="530"/>
      <c r="H37" s="530"/>
      <c r="I37" s="530"/>
      <c r="J37" s="530"/>
      <c r="K37" s="530"/>
      <c r="L37" s="530"/>
      <c r="M37" s="530"/>
      <c r="N37" s="530"/>
      <c r="O37" s="530"/>
      <c r="P37" s="32"/>
    </row>
    <row r="38" spans="2:17" ht="15" customHeight="1" x14ac:dyDescent="0.25"/>
    <row r="39" spans="2:17" ht="15" customHeight="1" x14ac:dyDescent="0.25"/>
    <row r="40" spans="2:17" ht="15" customHeight="1" x14ac:dyDescent="0.25"/>
    <row r="41" spans="2:17" ht="15" customHeight="1" x14ac:dyDescent="0.25"/>
    <row r="42" spans="2:17" ht="15" customHeight="1" x14ac:dyDescent="0.25"/>
    <row r="43" spans="2:17" ht="15" customHeight="1" x14ac:dyDescent="0.25"/>
    <row r="44" spans="2:17" ht="15" customHeight="1" x14ac:dyDescent="0.25"/>
    <row r="45" spans="2:17" ht="15" customHeight="1" x14ac:dyDescent="0.25"/>
    <row r="46" spans="2:17" ht="15" customHeight="1" x14ac:dyDescent="0.25"/>
    <row r="47" spans="2:17" ht="15" customHeight="1" x14ac:dyDescent="0.25"/>
    <row r="48" spans="2: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sheetData>
  <mergeCells count="7">
    <mergeCell ref="B2:C2"/>
    <mergeCell ref="B37:O37"/>
    <mergeCell ref="D7:H7"/>
    <mergeCell ref="D8:H8"/>
    <mergeCell ref="B5:O5"/>
    <mergeCell ref="K7:O7"/>
    <mergeCell ref="K8:O8"/>
  </mergeCells>
  <pageMargins left="0.75" right="0.75" top="1" bottom="1" header="0.5" footer="0.5"/>
  <pageSetup scale="6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H46"/>
  <sheetViews>
    <sheetView showGridLines="0" showRuler="0" view="pageBreakPreview" zoomScaleNormal="100" zoomScaleSheetLayoutView="100" workbookViewId="0">
      <selection activeCell="B6" sqref="B6"/>
    </sheetView>
  </sheetViews>
  <sheetFormatPr defaultColWidth="13.7265625" defaultRowHeight="12.5" x14ac:dyDescent="0.25"/>
  <cols>
    <col min="1" max="1" width="3" customWidth="1"/>
    <col min="2" max="2" width="93.7265625" customWidth="1"/>
    <col min="3" max="3" width="0" hidden="1" customWidth="1"/>
    <col min="4" max="4" width="11.7265625" customWidth="1"/>
    <col min="5" max="5" width="0" hidden="1" customWidth="1"/>
    <col min="6" max="6" width="11.7265625" customWidth="1"/>
    <col min="7" max="7" width="0" hidden="1" customWidth="1"/>
  </cols>
  <sheetData>
    <row r="1" spans="2:8" s="182" customFormat="1" ht="13" x14ac:dyDescent="0.3">
      <c r="B1" s="189" t="s">
        <v>7</v>
      </c>
      <c r="C1" s="302"/>
    </row>
    <row r="2" spans="2:8" s="182" customFormat="1" ht="13" x14ac:dyDescent="0.3">
      <c r="B2" s="493" t="s">
        <v>297</v>
      </c>
      <c r="C2" s="515"/>
    </row>
    <row r="3" spans="2:8" s="182" customFormat="1" ht="13" x14ac:dyDescent="0.3">
      <c r="B3" s="341" t="s">
        <v>8</v>
      </c>
      <c r="C3" s="343"/>
    </row>
    <row r="4" spans="2:8" ht="15" customHeight="1" x14ac:dyDescent="0.25"/>
    <row r="5" spans="2:8" ht="15" customHeight="1" x14ac:dyDescent="0.3">
      <c r="B5" s="512" t="s">
        <v>29</v>
      </c>
      <c r="C5" s="498"/>
      <c r="D5" s="498"/>
      <c r="E5" s="498"/>
      <c r="F5" s="498"/>
    </row>
    <row r="6" spans="2:8" ht="15" customHeight="1" x14ac:dyDescent="0.25"/>
    <row r="7" spans="2:8" ht="26.25" customHeight="1" x14ac:dyDescent="0.3">
      <c r="B7" s="454"/>
      <c r="C7" s="407"/>
      <c r="D7" s="533">
        <v>44834</v>
      </c>
      <c r="E7" s="534"/>
      <c r="F7" s="534"/>
      <c r="H7" s="20"/>
    </row>
    <row r="8" spans="2:8" ht="15" customHeight="1" x14ac:dyDescent="0.3">
      <c r="B8" s="157" t="s">
        <v>232</v>
      </c>
      <c r="C8" s="202"/>
      <c r="D8" s="455" t="s">
        <v>202</v>
      </c>
      <c r="E8" s="202"/>
      <c r="F8" s="455" t="s">
        <v>203</v>
      </c>
      <c r="H8" s="20"/>
    </row>
    <row r="9" spans="2:8" ht="15" customHeight="1" x14ac:dyDescent="0.3">
      <c r="B9" s="142">
        <v>1</v>
      </c>
      <c r="C9" s="456"/>
      <c r="D9" s="457">
        <v>17464000000</v>
      </c>
      <c r="E9" s="456"/>
      <c r="F9" s="458">
        <v>0.6</v>
      </c>
      <c r="G9" s="63"/>
      <c r="H9" s="20"/>
    </row>
    <row r="10" spans="2:8" ht="15" customHeight="1" x14ac:dyDescent="0.3">
      <c r="B10" s="145">
        <v>2</v>
      </c>
      <c r="C10" s="202"/>
      <c r="D10" s="459">
        <v>9691000000</v>
      </c>
      <c r="E10" s="202"/>
      <c r="F10" s="460">
        <v>0.33</v>
      </c>
      <c r="H10" s="20"/>
    </row>
    <row r="11" spans="2:8" ht="15" customHeight="1" x14ac:dyDescent="0.3">
      <c r="B11" s="142">
        <v>3</v>
      </c>
      <c r="C11" s="456"/>
      <c r="D11" s="461">
        <v>1539000000</v>
      </c>
      <c r="E11" s="456"/>
      <c r="F11" s="458">
        <v>0.05</v>
      </c>
      <c r="G11" s="63"/>
      <c r="H11" s="20"/>
    </row>
    <row r="12" spans="2:8" ht="15" customHeight="1" x14ac:dyDescent="0.3">
      <c r="B12" s="145">
        <v>4</v>
      </c>
      <c r="C12" s="202"/>
      <c r="D12" s="459">
        <v>532000000</v>
      </c>
      <c r="E12" s="202"/>
      <c r="F12" s="460">
        <v>0.02</v>
      </c>
      <c r="H12" s="20"/>
    </row>
    <row r="13" spans="2:8" ht="15" customHeight="1" x14ac:dyDescent="0.3">
      <c r="B13" s="142">
        <v>5</v>
      </c>
      <c r="C13" s="456"/>
      <c r="D13" s="461">
        <v>72000000</v>
      </c>
      <c r="E13" s="456"/>
      <c r="F13" s="458">
        <v>0</v>
      </c>
      <c r="G13" s="63"/>
      <c r="H13" s="20"/>
    </row>
    <row r="14" spans="2:8" ht="15" customHeight="1" x14ac:dyDescent="0.3">
      <c r="B14" s="145">
        <v>6</v>
      </c>
      <c r="C14" s="202"/>
      <c r="D14" s="168">
        <v>61000000</v>
      </c>
      <c r="E14" s="202"/>
      <c r="F14" s="169">
        <v>0</v>
      </c>
      <c r="H14" s="20"/>
    </row>
    <row r="15" spans="2:8" ht="15" customHeight="1" x14ac:dyDescent="0.3">
      <c r="B15" s="149"/>
      <c r="C15" s="456"/>
      <c r="D15" s="170">
        <v>29359000000</v>
      </c>
      <c r="E15" s="456"/>
      <c r="F15" s="171">
        <v>1</v>
      </c>
      <c r="G15" s="63"/>
      <c r="H15" s="20"/>
    </row>
    <row r="16" spans="2:8" ht="15" customHeight="1" x14ac:dyDescent="0.25">
      <c r="B16" s="32"/>
      <c r="C16" s="32"/>
      <c r="D16" s="32"/>
      <c r="E16" s="32"/>
      <c r="F16" s="32"/>
      <c r="G16" s="32"/>
    </row>
    <row r="17" spans="2:8" ht="27" customHeight="1" x14ac:dyDescent="0.3">
      <c r="B17" s="454"/>
      <c r="C17" s="407"/>
      <c r="D17" s="533">
        <v>44834</v>
      </c>
      <c r="E17" s="534"/>
      <c r="F17" s="534"/>
      <c r="H17" s="20"/>
    </row>
    <row r="18" spans="2:8" ht="15" customHeight="1" x14ac:dyDescent="0.3">
      <c r="B18" s="157" t="s">
        <v>233</v>
      </c>
      <c r="C18" s="202"/>
      <c r="D18" s="455" t="s">
        <v>202</v>
      </c>
      <c r="E18" s="202"/>
      <c r="F18" s="455" t="s">
        <v>203</v>
      </c>
      <c r="H18" s="20"/>
    </row>
    <row r="19" spans="2:8" ht="15" customHeight="1" x14ac:dyDescent="0.3">
      <c r="B19" s="149" t="s">
        <v>234</v>
      </c>
      <c r="C19" s="456"/>
      <c r="D19" s="457">
        <v>1040000000</v>
      </c>
      <c r="E19" s="456"/>
      <c r="F19" s="458">
        <v>0.03</v>
      </c>
      <c r="G19" s="63"/>
      <c r="H19" s="20"/>
    </row>
    <row r="20" spans="2:8" ht="15" customHeight="1" x14ac:dyDescent="0.3">
      <c r="B20" s="141" t="s">
        <v>235</v>
      </c>
      <c r="C20" s="202"/>
      <c r="D20" s="459">
        <v>2026000000</v>
      </c>
      <c r="E20" s="202"/>
      <c r="F20" s="460">
        <v>7.0000000000000007E-2</v>
      </c>
      <c r="H20" s="20"/>
    </row>
    <row r="21" spans="2:8" ht="15" customHeight="1" x14ac:dyDescent="0.3">
      <c r="B21" s="149" t="s">
        <v>236</v>
      </c>
      <c r="C21" s="456"/>
      <c r="D21" s="461">
        <v>7320000000</v>
      </c>
      <c r="E21" s="456"/>
      <c r="F21" s="458">
        <v>0.25</v>
      </c>
      <c r="G21" s="63"/>
      <c r="H21" s="20"/>
    </row>
    <row r="22" spans="2:8" ht="15" customHeight="1" x14ac:dyDescent="0.3">
      <c r="B22" s="141" t="s">
        <v>146</v>
      </c>
      <c r="C22" s="202"/>
      <c r="D22" s="459">
        <v>7986000000</v>
      </c>
      <c r="E22" s="202"/>
      <c r="F22" s="460">
        <v>0.27</v>
      </c>
      <c r="H22" s="20"/>
    </row>
    <row r="23" spans="2:8" ht="15" customHeight="1" x14ac:dyDescent="0.3">
      <c r="B23" s="149" t="s">
        <v>237</v>
      </c>
      <c r="C23" s="456"/>
      <c r="D23" s="150">
        <v>8969000000</v>
      </c>
      <c r="E23" s="456"/>
      <c r="F23" s="151">
        <v>0.31</v>
      </c>
      <c r="G23" s="63"/>
      <c r="H23" s="20"/>
    </row>
    <row r="24" spans="2:8" ht="15" customHeight="1" x14ac:dyDescent="0.3">
      <c r="B24" s="141" t="s">
        <v>238</v>
      </c>
      <c r="C24" s="202"/>
      <c r="D24" s="172">
        <v>27341000000</v>
      </c>
      <c r="E24" s="202"/>
      <c r="F24" s="173">
        <v>0.93</v>
      </c>
      <c r="H24" s="20"/>
    </row>
    <row r="25" spans="2:8" ht="15" customHeight="1" x14ac:dyDescent="0.3">
      <c r="B25" s="149" t="s">
        <v>239</v>
      </c>
      <c r="C25" s="456"/>
      <c r="D25" s="174">
        <v>1043000000</v>
      </c>
      <c r="E25" s="456"/>
      <c r="F25" s="175">
        <v>0.04</v>
      </c>
      <c r="G25" s="63"/>
      <c r="H25" s="20"/>
    </row>
    <row r="26" spans="2:8" ht="15" customHeight="1" x14ac:dyDescent="0.3">
      <c r="B26" s="141" t="s">
        <v>240</v>
      </c>
      <c r="C26" s="202"/>
      <c r="D26" s="459">
        <v>305000000</v>
      </c>
      <c r="E26" s="202"/>
      <c r="F26" s="460">
        <v>0.01</v>
      </c>
      <c r="H26" s="20"/>
    </row>
    <row r="27" spans="2:8" ht="15" customHeight="1" x14ac:dyDescent="0.3">
      <c r="B27" s="149" t="s">
        <v>237</v>
      </c>
      <c r="C27" s="456"/>
      <c r="D27" s="150">
        <v>670000000</v>
      </c>
      <c r="E27" s="456"/>
      <c r="F27" s="151">
        <v>0.02</v>
      </c>
      <c r="G27" s="63"/>
      <c r="H27" s="20"/>
    </row>
    <row r="28" spans="2:8" ht="15" customHeight="1" x14ac:dyDescent="0.3">
      <c r="B28" s="141" t="s">
        <v>241</v>
      </c>
      <c r="C28" s="202"/>
      <c r="D28" s="172">
        <v>2018000000</v>
      </c>
      <c r="E28" s="202"/>
      <c r="F28" s="173">
        <v>7.0000000000000007E-2</v>
      </c>
      <c r="H28" s="20"/>
    </row>
    <row r="29" spans="2:8" ht="15" customHeight="1" x14ac:dyDescent="0.3">
      <c r="B29" s="176"/>
      <c r="C29" s="456"/>
      <c r="D29" s="170">
        <v>29359000000</v>
      </c>
      <c r="E29" s="456"/>
      <c r="F29" s="171">
        <v>1</v>
      </c>
      <c r="G29" s="63"/>
      <c r="H29" s="20"/>
    </row>
    <row r="30" spans="2:8" ht="15" customHeight="1" x14ac:dyDescent="0.25">
      <c r="B30" s="32"/>
      <c r="C30" s="32"/>
      <c r="D30" s="32"/>
      <c r="E30" s="32"/>
      <c r="F30" s="32"/>
      <c r="G30" s="32"/>
    </row>
    <row r="31" spans="2:8" ht="15" customHeight="1" x14ac:dyDescent="0.25"/>
    <row r="32" spans="2: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sheetData>
  <mergeCells count="4">
    <mergeCell ref="B2:C2"/>
    <mergeCell ref="B5:F5"/>
    <mergeCell ref="D7:F7"/>
    <mergeCell ref="D17:F17"/>
  </mergeCells>
  <pageMargins left="0.75" right="0.75" top="1" bottom="1" header="0.5" footer="0.5"/>
  <pageSetup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J49"/>
  <sheetViews>
    <sheetView showGridLines="0" showRuler="0" view="pageBreakPreview" zoomScaleNormal="100" zoomScaleSheetLayoutView="100" workbookViewId="0">
      <selection activeCell="B5" sqref="B5:J5"/>
    </sheetView>
  </sheetViews>
  <sheetFormatPr defaultColWidth="13.7265625" defaultRowHeight="12.5" x14ac:dyDescent="0.25"/>
  <cols>
    <col min="1" max="1" width="3" customWidth="1"/>
    <col min="2" max="2" width="93.7265625" customWidth="1"/>
    <col min="3" max="3" width="0" hidden="1" customWidth="1"/>
    <col min="4" max="4" width="20" customWidth="1"/>
    <col min="5" max="5" width="0" hidden="1" customWidth="1"/>
    <col min="6" max="6" width="20" customWidth="1"/>
    <col min="7" max="7" width="0" hidden="1" customWidth="1"/>
    <col min="9" max="9" width="16.7265625" bestFit="1" customWidth="1"/>
  </cols>
  <sheetData>
    <row r="1" spans="2:10" s="182" customFormat="1" ht="13" x14ac:dyDescent="0.3">
      <c r="B1" s="189" t="s">
        <v>7</v>
      </c>
      <c r="C1" s="302"/>
    </row>
    <row r="2" spans="2:10" s="182" customFormat="1" ht="13" x14ac:dyDescent="0.3">
      <c r="B2" s="493" t="s">
        <v>297</v>
      </c>
      <c r="C2" s="515"/>
    </row>
    <row r="3" spans="2:10" s="182" customFormat="1" ht="13" x14ac:dyDescent="0.3">
      <c r="B3" s="341" t="s">
        <v>8</v>
      </c>
      <c r="C3" s="343"/>
    </row>
    <row r="4" spans="2:10" ht="15" customHeight="1" x14ac:dyDescent="0.25"/>
    <row r="5" spans="2:10" ht="15" customHeight="1" x14ac:dyDescent="0.3">
      <c r="B5" s="512" t="s">
        <v>30</v>
      </c>
      <c r="C5" s="512"/>
      <c r="D5" s="512"/>
      <c r="E5" s="512"/>
      <c r="F5" s="512"/>
      <c r="G5" s="512"/>
      <c r="H5" s="512"/>
      <c r="I5" s="512"/>
      <c r="J5" s="512"/>
    </row>
    <row r="6" spans="2:10" ht="15" customHeight="1" x14ac:dyDescent="0.25"/>
    <row r="7" spans="2:10" ht="15" customHeight="1" x14ac:dyDescent="0.3">
      <c r="B7" s="197"/>
      <c r="C7" s="407"/>
      <c r="D7" s="464"/>
      <c r="E7" s="484"/>
      <c r="F7" s="484"/>
      <c r="G7" s="407"/>
      <c r="H7" s="222"/>
      <c r="I7" s="533">
        <v>44834</v>
      </c>
      <c r="J7" s="536"/>
    </row>
    <row r="8" spans="2:10" ht="15" customHeight="1" x14ac:dyDescent="0.3">
      <c r="B8" s="427" t="s">
        <v>242</v>
      </c>
      <c r="C8" s="202"/>
      <c r="D8" s="455"/>
      <c r="E8" s="202"/>
      <c r="F8" s="455"/>
      <c r="G8" s="202"/>
      <c r="H8" s="191"/>
      <c r="I8" s="177" t="s">
        <v>201</v>
      </c>
      <c r="J8" s="465" t="s">
        <v>202</v>
      </c>
    </row>
    <row r="9" spans="2:10" ht="15" customHeight="1" x14ac:dyDescent="0.3">
      <c r="B9" s="466" t="s">
        <v>243</v>
      </c>
      <c r="C9" s="456"/>
      <c r="D9" s="457"/>
      <c r="E9" s="456"/>
      <c r="F9" s="457"/>
      <c r="G9" s="456"/>
      <c r="H9" s="457"/>
      <c r="I9" s="178">
        <v>49000000</v>
      </c>
      <c r="J9" s="467">
        <v>45000000</v>
      </c>
    </row>
    <row r="10" spans="2:10" ht="15" customHeight="1" x14ac:dyDescent="0.3">
      <c r="B10" s="468" t="s">
        <v>244</v>
      </c>
      <c r="C10" s="202"/>
      <c r="D10" s="459"/>
      <c r="E10" s="202"/>
      <c r="F10" s="459"/>
      <c r="G10" s="202"/>
      <c r="H10" s="459"/>
      <c r="I10" s="459">
        <v>954000000</v>
      </c>
      <c r="J10" s="469">
        <v>860000000</v>
      </c>
    </row>
    <row r="11" spans="2:10" ht="15" customHeight="1" x14ac:dyDescent="0.3">
      <c r="B11" s="466" t="s">
        <v>245</v>
      </c>
      <c r="C11" s="456"/>
      <c r="D11" s="461"/>
      <c r="E11" s="456"/>
      <c r="F11" s="461"/>
      <c r="G11" s="456"/>
      <c r="H11" s="461"/>
      <c r="I11" s="461">
        <v>46000000</v>
      </c>
      <c r="J11" s="470">
        <v>43000000</v>
      </c>
    </row>
    <row r="12" spans="2:10" ht="15" customHeight="1" x14ac:dyDescent="0.3">
      <c r="B12" s="468" t="s">
        <v>246</v>
      </c>
      <c r="C12" s="202"/>
      <c r="D12" s="459"/>
      <c r="E12" s="202"/>
      <c r="F12" s="459"/>
      <c r="G12" s="202"/>
      <c r="H12" s="459"/>
      <c r="I12" s="459">
        <v>66000000</v>
      </c>
      <c r="J12" s="469">
        <v>58000000</v>
      </c>
    </row>
    <row r="13" spans="2:10" ht="15" customHeight="1" thickBot="1" x14ac:dyDescent="0.35">
      <c r="B13" s="466"/>
      <c r="C13" s="456"/>
      <c r="D13" s="457"/>
      <c r="E13" s="456"/>
      <c r="F13" s="457"/>
      <c r="G13" s="456"/>
      <c r="H13" s="457"/>
      <c r="I13" s="485">
        <v>1115000000</v>
      </c>
      <c r="J13" s="486">
        <v>1006000000</v>
      </c>
    </row>
    <row r="14" spans="2:10" ht="15" customHeight="1" thickTop="1" x14ac:dyDescent="0.3">
      <c r="B14" s="427"/>
      <c r="C14" s="202"/>
      <c r="D14" s="202"/>
      <c r="E14" s="202"/>
      <c r="F14" s="202"/>
      <c r="G14" s="202"/>
      <c r="H14" s="202"/>
      <c r="I14" s="202"/>
      <c r="J14" s="203"/>
    </row>
    <row r="15" spans="2:10" ht="15" customHeight="1" x14ac:dyDescent="0.3">
      <c r="B15" s="427"/>
      <c r="C15" s="202"/>
      <c r="D15" s="462"/>
      <c r="E15" s="463"/>
      <c r="F15" s="462"/>
      <c r="G15" s="463"/>
      <c r="H15" s="463"/>
      <c r="I15" s="537">
        <v>44834</v>
      </c>
      <c r="J15" s="538"/>
    </row>
    <row r="16" spans="2:10" ht="15" customHeight="1" x14ac:dyDescent="0.3">
      <c r="B16" s="427" t="s">
        <v>247</v>
      </c>
      <c r="C16" s="202"/>
      <c r="D16" s="455"/>
      <c r="E16" s="191"/>
      <c r="F16" s="455"/>
      <c r="G16" s="191"/>
      <c r="H16" s="455"/>
      <c r="I16" s="187" t="s">
        <v>201</v>
      </c>
      <c r="J16" s="471" t="s">
        <v>202</v>
      </c>
    </row>
    <row r="17" spans="2:10" ht="15" customHeight="1" x14ac:dyDescent="0.3">
      <c r="B17" s="487" t="s">
        <v>12</v>
      </c>
      <c r="C17" s="456"/>
      <c r="D17" s="457"/>
      <c r="E17" s="456"/>
      <c r="F17" s="457"/>
      <c r="G17" s="456"/>
      <c r="H17" s="457"/>
      <c r="I17" s="178">
        <v>1087000000</v>
      </c>
      <c r="J17" s="467">
        <v>980000000</v>
      </c>
    </row>
    <row r="18" spans="2:10" ht="15" customHeight="1" x14ac:dyDescent="0.3">
      <c r="B18" s="488" t="s">
        <v>15</v>
      </c>
      <c r="C18" s="202"/>
      <c r="D18" s="459"/>
      <c r="E18" s="202"/>
      <c r="F18" s="459"/>
      <c r="G18" s="202"/>
      <c r="H18" s="459"/>
      <c r="I18" s="459">
        <v>20000000</v>
      </c>
      <c r="J18" s="469">
        <v>19000000</v>
      </c>
    </row>
    <row r="19" spans="2:10" ht="15" customHeight="1" x14ac:dyDescent="0.3">
      <c r="B19" s="487" t="s">
        <v>17</v>
      </c>
      <c r="C19" s="456"/>
      <c r="D19" s="461"/>
      <c r="E19" s="456"/>
      <c r="F19" s="461"/>
      <c r="G19" s="456"/>
      <c r="H19" s="461"/>
      <c r="I19" s="461">
        <v>5000000</v>
      </c>
      <c r="J19" s="470">
        <v>4000000</v>
      </c>
    </row>
    <row r="20" spans="2:10" ht="15" customHeight="1" x14ac:dyDescent="0.3">
      <c r="B20" s="488" t="s">
        <v>19</v>
      </c>
      <c r="C20" s="202"/>
      <c r="D20" s="459"/>
      <c r="E20" s="202"/>
      <c r="F20" s="459"/>
      <c r="G20" s="202"/>
      <c r="H20" s="459"/>
      <c r="I20" s="459">
        <v>1000000</v>
      </c>
      <c r="J20" s="469">
        <v>1000000</v>
      </c>
    </row>
    <row r="21" spans="2:10" ht="15" customHeight="1" x14ac:dyDescent="0.3">
      <c r="B21" s="487" t="s">
        <v>248</v>
      </c>
      <c r="C21" s="456"/>
      <c r="D21" s="461"/>
      <c r="E21" s="456"/>
      <c r="F21" s="461"/>
      <c r="G21" s="456"/>
      <c r="H21" s="461"/>
      <c r="I21" s="461">
        <v>2000000</v>
      </c>
      <c r="J21" s="470">
        <v>2000000</v>
      </c>
    </row>
    <row r="22" spans="2:10" ht="15" customHeight="1" thickBot="1" x14ac:dyDescent="0.35">
      <c r="B22" s="472"/>
      <c r="C22" s="218"/>
      <c r="D22" s="473"/>
      <c r="E22" s="218"/>
      <c r="F22" s="473"/>
      <c r="G22" s="218"/>
      <c r="H22" s="474"/>
      <c r="I22" s="475">
        <v>1115000000</v>
      </c>
      <c r="J22" s="476">
        <v>1006000000</v>
      </c>
    </row>
    <row r="23" spans="2:10" ht="15" customHeight="1" thickTop="1" x14ac:dyDescent="0.25">
      <c r="B23" s="191"/>
      <c r="C23" s="191"/>
      <c r="D23" s="191"/>
      <c r="E23" s="191"/>
      <c r="F23" s="191"/>
      <c r="G23" s="191"/>
    </row>
    <row r="24" spans="2:10" ht="15" customHeight="1" x14ac:dyDescent="0.3">
      <c r="B24" s="512" t="s">
        <v>32</v>
      </c>
      <c r="C24" s="498"/>
      <c r="D24" s="498"/>
      <c r="E24" s="498"/>
      <c r="F24" s="498"/>
      <c r="G24" s="498"/>
      <c r="H24" s="498"/>
      <c r="I24" s="498"/>
      <c r="J24" s="498"/>
    </row>
    <row r="25" spans="2:10" ht="15" customHeight="1" x14ac:dyDescent="0.25">
      <c r="B25" s="182"/>
      <c r="C25" s="182"/>
      <c r="D25" s="182"/>
      <c r="E25" s="182"/>
      <c r="F25" s="182"/>
      <c r="G25" s="182"/>
      <c r="H25" s="182"/>
      <c r="I25" s="182"/>
      <c r="J25" s="182"/>
    </row>
    <row r="26" spans="2:10" ht="15" customHeight="1" x14ac:dyDescent="0.3">
      <c r="B26" s="133"/>
      <c r="C26" s="32"/>
      <c r="D26" s="32"/>
      <c r="E26" s="32"/>
      <c r="F26" s="531">
        <v>44834</v>
      </c>
      <c r="G26" s="531"/>
      <c r="H26" s="531"/>
      <c r="I26" s="531"/>
      <c r="J26" s="539"/>
    </row>
    <row r="27" spans="2:10" ht="15" customHeight="1" x14ac:dyDescent="0.3">
      <c r="B27" s="52"/>
      <c r="C27" s="182"/>
      <c r="D27" s="182"/>
      <c r="E27" s="182"/>
      <c r="F27" s="532" t="s">
        <v>159</v>
      </c>
      <c r="G27" s="532"/>
      <c r="H27" s="532"/>
      <c r="I27" s="532"/>
      <c r="J27" s="540"/>
    </row>
    <row r="28" spans="2:10" ht="24" customHeight="1" x14ac:dyDescent="0.3">
      <c r="B28" s="179" t="s">
        <v>249</v>
      </c>
      <c r="C28" s="182"/>
      <c r="D28" s="177" t="s">
        <v>250</v>
      </c>
      <c r="E28" s="182"/>
      <c r="F28" s="187" t="s">
        <v>251</v>
      </c>
      <c r="G28" s="32"/>
      <c r="H28" s="187" t="s">
        <v>138</v>
      </c>
      <c r="I28" s="187" t="s">
        <v>139</v>
      </c>
      <c r="J28" s="471" t="s">
        <v>140</v>
      </c>
    </row>
    <row r="29" spans="2:10" ht="15" customHeight="1" x14ac:dyDescent="0.3">
      <c r="B29" s="180" t="s">
        <v>252</v>
      </c>
      <c r="C29" s="162"/>
      <c r="D29" s="178">
        <v>2304000000</v>
      </c>
      <c r="E29" s="162"/>
      <c r="F29" s="181" t="s">
        <v>253</v>
      </c>
      <c r="G29" s="477"/>
      <c r="H29" s="181" t="s">
        <v>254</v>
      </c>
      <c r="I29" s="181" t="s">
        <v>254</v>
      </c>
      <c r="J29" s="478" t="s">
        <v>254</v>
      </c>
    </row>
    <row r="30" spans="2:10" ht="15" customHeight="1" x14ac:dyDescent="0.3">
      <c r="B30" s="141" t="s">
        <v>255</v>
      </c>
      <c r="C30" s="182"/>
      <c r="D30" s="146">
        <v>1241000000</v>
      </c>
      <c r="E30" s="182"/>
      <c r="F30" s="479" t="s">
        <v>256</v>
      </c>
      <c r="G30" s="202"/>
      <c r="H30" s="479" t="s">
        <v>254</v>
      </c>
      <c r="I30" s="479" t="s">
        <v>236</v>
      </c>
      <c r="J30" s="480" t="s">
        <v>254</v>
      </c>
    </row>
    <row r="31" spans="2:10" ht="15" customHeight="1" x14ac:dyDescent="0.3">
      <c r="B31" s="149" t="s">
        <v>257</v>
      </c>
      <c r="C31" s="162"/>
      <c r="D31" s="148">
        <v>591000000</v>
      </c>
      <c r="E31" s="162"/>
      <c r="F31" s="477" t="s">
        <v>253</v>
      </c>
      <c r="G31" s="477"/>
      <c r="H31" s="477" t="s">
        <v>258</v>
      </c>
      <c r="I31" s="477" t="s">
        <v>254</v>
      </c>
      <c r="J31" s="481" t="s">
        <v>254</v>
      </c>
    </row>
    <row r="32" spans="2:10" ht="15" customHeight="1" x14ac:dyDescent="0.3">
      <c r="B32" s="141" t="s">
        <v>259</v>
      </c>
      <c r="C32" s="182"/>
      <c r="D32" s="146">
        <v>100000000</v>
      </c>
      <c r="E32" s="182"/>
      <c r="F32" s="479" t="s">
        <v>256</v>
      </c>
      <c r="G32" s="202"/>
      <c r="H32" s="479" t="s">
        <v>254</v>
      </c>
      <c r="I32" s="479" t="s">
        <v>254</v>
      </c>
      <c r="J32" s="480" t="s">
        <v>254</v>
      </c>
    </row>
    <row r="33" spans="2:10" ht="15" customHeight="1" x14ac:dyDescent="0.3">
      <c r="B33" s="149" t="s">
        <v>260</v>
      </c>
      <c r="C33" s="162"/>
      <c r="D33" s="148">
        <v>95000000</v>
      </c>
      <c r="E33" s="162"/>
      <c r="F33" s="477" t="s">
        <v>254</v>
      </c>
      <c r="G33" s="477"/>
      <c r="H33" s="477" t="s">
        <v>253</v>
      </c>
      <c r="I33" s="477" t="s">
        <v>253</v>
      </c>
      <c r="J33" s="481" t="s">
        <v>261</v>
      </c>
    </row>
    <row r="34" spans="2:10" ht="15" customHeight="1" x14ac:dyDescent="0.25">
      <c r="B34" s="40"/>
      <c r="C34" s="182"/>
      <c r="D34" s="182"/>
      <c r="E34" s="182"/>
      <c r="F34" s="482"/>
      <c r="G34" s="482"/>
      <c r="H34" s="482"/>
      <c r="I34" s="482"/>
      <c r="J34" s="483"/>
    </row>
    <row r="35" spans="2:10" ht="15" customHeight="1" x14ac:dyDescent="0.25">
      <c r="B35" s="535" t="s">
        <v>262</v>
      </c>
      <c r="C35" s="535"/>
      <c r="D35" s="535"/>
      <c r="E35" s="535"/>
      <c r="F35" s="535"/>
      <c r="G35" s="535"/>
      <c r="H35" s="535"/>
      <c r="I35" s="535"/>
      <c r="J35" s="535"/>
    </row>
    <row r="36" spans="2:10" ht="15" customHeight="1" x14ac:dyDescent="0.25"/>
    <row r="37" spans="2:10" ht="15" customHeight="1" x14ac:dyDescent="0.25"/>
    <row r="38" spans="2:10" ht="15" customHeight="1" x14ac:dyDescent="0.25"/>
    <row r="39" spans="2:10" ht="15" customHeight="1" x14ac:dyDescent="0.25"/>
    <row r="40" spans="2:10" ht="15" customHeight="1" x14ac:dyDescent="0.25"/>
    <row r="41" spans="2:10" ht="15" customHeight="1" x14ac:dyDescent="0.25"/>
    <row r="42" spans="2:10" ht="15" customHeight="1" x14ac:dyDescent="0.25"/>
    <row r="43" spans="2:10" ht="15" customHeight="1" x14ac:dyDescent="0.25"/>
    <row r="44" spans="2:10" ht="15" customHeight="1" x14ac:dyDescent="0.25"/>
    <row r="45" spans="2:10" ht="15" customHeight="1" x14ac:dyDescent="0.25"/>
    <row r="46" spans="2:10" ht="15" customHeight="1" x14ac:dyDescent="0.25"/>
    <row r="47" spans="2:10" ht="15" customHeight="1" x14ac:dyDescent="0.25"/>
    <row r="48" spans="2:10" ht="15" customHeight="1" x14ac:dyDescent="0.25"/>
    <row r="49" ht="15" customHeight="1" x14ac:dyDescent="0.25"/>
  </sheetData>
  <mergeCells count="8">
    <mergeCell ref="B35:J35"/>
    <mergeCell ref="I7:J7"/>
    <mergeCell ref="I15:J15"/>
    <mergeCell ref="B5:J5"/>
    <mergeCell ref="B2:C2"/>
    <mergeCell ref="B24:J24"/>
    <mergeCell ref="F26:J26"/>
    <mergeCell ref="F27:J27"/>
  </mergeCells>
  <pageMargins left="0.75" right="0.75" top="1" bottom="1" header="0.5" footer="0.5"/>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B1:I90"/>
  <sheetViews>
    <sheetView showGridLines="0" showRuler="0" view="pageBreakPreview" zoomScale="80" zoomScaleNormal="100" zoomScaleSheetLayoutView="80" workbookViewId="0">
      <selection activeCell="B10" sqref="B10:I10"/>
    </sheetView>
  </sheetViews>
  <sheetFormatPr defaultColWidth="13.7265625" defaultRowHeight="12.5" x14ac:dyDescent="0.25"/>
  <cols>
    <col min="1" max="1" width="3" customWidth="1"/>
    <col min="2" max="2" width="12.7265625" customWidth="1"/>
  </cols>
  <sheetData>
    <row r="1" spans="2:9" s="182" customFormat="1" ht="13" x14ac:dyDescent="0.3">
      <c r="B1" s="547" t="s">
        <v>7</v>
      </c>
      <c r="C1" s="547"/>
      <c r="D1" s="547"/>
      <c r="E1" s="547"/>
      <c r="F1" s="261"/>
      <c r="G1" s="261"/>
      <c r="H1" s="261"/>
      <c r="I1" s="261"/>
    </row>
    <row r="2" spans="2:9" s="182" customFormat="1" ht="12.75" customHeight="1" x14ac:dyDescent="0.3">
      <c r="B2" s="548" t="s">
        <v>297</v>
      </c>
      <c r="C2" s="548"/>
      <c r="D2" s="548"/>
      <c r="E2" s="548"/>
      <c r="F2" s="261"/>
      <c r="G2" s="261"/>
      <c r="H2" s="261"/>
      <c r="I2" s="261"/>
    </row>
    <row r="3" spans="2:9" s="182" customFormat="1" ht="13" x14ac:dyDescent="0.3">
      <c r="B3" s="548" t="s">
        <v>8</v>
      </c>
      <c r="C3" s="548"/>
      <c r="D3" s="548"/>
      <c r="E3" s="548"/>
      <c r="F3" s="261"/>
      <c r="G3" s="261"/>
      <c r="H3" s="261"/>
      <c r="I3" s="261"/>
    </row>
    <row r="4" spans="2:9" s="182" customFormat="1" x14ac:dyDescent="0.25">
      <c r="B4" s="261"/>
      <c r="C4" s="261"/>
      <c r="D4" s="261"/>
      <c r="E4" s="261"/>
      <c r="F4" s="261"/>
      <c r="G4" s="261"/>
      <c r="H4" s="261"/>
      <c r="I4" s="261"/>
    </row>
    <row r="5" spans="2:9" ht="16.75" customHeight="1" x14ac:dyDescent="0.3">
      <c r="B5" s="549" t="s">
        <v>263</v>
      </c>
      <c r="C5" s="542"/>
      <c r="D5" s="542"/>
      <c r="E5" s="542"/>
      <c r="F5" s="542"/>
      <c r="G5" s="542"/>
      <c r="H5" s="261"/>
      <c r="I5" s="261"/>
    </row>
    <row r="6" spans="2:9" ht="12" customHeight="1" x14ac:dyDescent="0.25">
      <c r="B6" s="542"/>
      <c r="C6" s="542"/>
      <c r="D6" s="542"/>
      <c r="E6" s="542"/>
      <c r="F6" s="542"/>
      <c r="G6" s="542"/>
      <c r="H6" s="261"/>
      <c r="I6" s="261"/>
    </row>
    <row r="7" spans="2:9" ht="13" x14ac:dyDescent="0.3">
      <c r="B7" s="541" t="s">
        <v>264</v>
      </c>
      <c r="C7" s="542"/>
      <c r="D7" s="542"/>
      <c r="E7" s="542"/>
      <c r="F7" s="542"/>
      <c r="G7" s="542"/>
      <c r="H7" s="542"/>
      <c r="I7" s="542"/>
    </row>
    <row r="8" spans="2:9" ht="10.5" customHeight="1" x14ac:dyDescent="0.25">
      <c r="B8" s="542"/>
      <c r="C8" s="542"/>
      <c r="D8" s="542"/>
      <c r="E8" s="542"/>
      <c r="F8" s="542"/>
      <c r="G8" s="542"/>
      <c r="H8" s="542"/>
      <c r="I8" s="542"/>
    </row>
    <row r="9" spans="2:9" ht="16.75" customHeight="1" x14ac:dyDescent="0.35">
      <c r="B9" s="543" t="s">
        <v>265</v>
      </c>
      <c r="C9" s="542"/>
      <c r="D9" s="542"/>
      <c r="E9" s="542"/>
      <c r="F9" s="542"/>
      <c r="G9" s="542"/>
      <c r="H9" s="542"/>
      <c r="I9" s="542"/>
    </row>
    <row r="10" spans="2:9" ht="39.25" customHeight="1" x14ac:dyDescent="0.3">
      <c r="B10" s="541" t="s">
        <v>363</v>
      </c>
      <c r="C10" s="542"/>
      <c r="D10" s="542"/>
      <c r="E10" s="542"/>
      <c r="F10" s="542"/>
      <c r="G10" s="542"/>
      <c r="H10" s="542"/>
      <c r="I10" s="542"/>
    </row>
    <row r="11" spans="2:9" ht="39.25" customHeight="1" x14ac:dyDescent="0.3">
      <c r="B11" s="541" t="s">
        <v>364</v>
      </c>
      <c r="C11" s="542"/>
      <c r="D11" s="542"/>
      <c r="E11" s="542"/>
      <c r="F11" s="542"/>
      <c r="G11" s="542"/>
      <c r="H11" s="542"/>
      <c r="I11" s="542"/>
    </row>
    <row r="12" spans="2:9" ht="27.65" customHeight="1" x14ac:dyDescent="0.3">
      <c r="B12" s="541" t="s">
        <v>266</v>
      </c>
      <c r="C12" s="542"/>
      <c r="D12" s="542"/>
      <c r="E12" s="542"/>
      <c r="F12" s="542"/>
      <c r="G12" s="542"/>
      <c r="H12" s="542"/>
      <c r="I12" s="542"/>
    </row>
    <row r="13" spans="2:9" ht="27.65" customHeight="1" x14ac:dyDescent="0.3">
      <c r="B13" s="541" t="s">
        <v>365</v>
      </c>
      <c r="C13" s="542"/>
      <c r="D13" s="542"/>
      <c r="E13" s="542"/>
      <c r="F13" s="542"/>
      <c r="G13" s="542"/>
      <c r="H13" s="542"/>
      <c r="I13" s="542"/>
    </row>
    <row r="14" spans="2:9" ht="13" x14ac:dyDescent="0.3">
      <c r="B14" s="541" t="s">
        <v>267</v>
      </c>
      <c r="C14" s="542"/>
      <c r="D14" s="542"/>
      <c r="E14" s="542"/>
      <c r="F14" s="542"/>
      <c r="G14" s="542"/>
      <c r="H14" s="542"/>
      <c r="I14" s="542"/>
    </row>
    <row r="15" spans="2:9" ht="51.75" customHeight="1" x14ac:dyDescent="0.3">
      <c r="B15" s="541" t="s">
        <v>366</v>
      </c>
      <c r="C15" s="542"/>
      <c r="D15" s="542"/>
      <c r="E15" s="542"/>
      <c r="F15" s="542"/>
      <c r="G15" s="542"/>
      <c r="H15" s="542"/>
      <c r="I15" s="542"/>
    </row>
    <row r="16" spans="2:9" ht="27.65" customHeight="1" x14ac:dyDescent="0.3">
      <c r="B16" s="541" t="s">
        <v>268</v>
      </c>
      <c r="C16" s="542"/>
      <c r="D16" s="542"/>
      <c r="E16" s="542"/>
      <c r="F16" s="542"/>
      <c r="G16" s="542"/>
      <c r="H16" s="542"/>
      <c r="I16" s="542"/>
    </row>
    <row r="17" spans="2:9" ht="27.65" customHeight="1" x14ac:dyDescent="0.3">
      <c r="B17" s="541" t="s">
        <v>269</v>
      </c>
      <c r="C17" s="542"/>
      <c r="D17" s="542"/>
      <c r="E17" s="542"/>
      <c r="F17" s="542"/>
      <c r="G17" s="542"/>
      <c r="H17" s="542"/>
      <c r="I17" s="542"/>
    </row>
    <row r="18" spans="2:9" ht="70.5" customHeight="1" x14ac:dyDescent="0.3">
      <c r="B18" s="541" t="s">
        <v>270</v>
      </c>
      <c r="C18" s="542"/>
      <c r="D18" s="542"/>
      <c r="E18" s="542"/>
      <c r="F18" s="542"/>
      <c r="G18" s="542"/>
      <c r="H18" s="542"/>
      <c r="I18" s="542"/>
    </row>
    <row r="19" spans="2:9" ht="10" customHeight="1" x14ac:dyDescent="0.25">
      <c r="B19" s="261"/>
      <c r="C19" s="261"/>
      <c r="D19" s="261"/>
      <c r="E19" s="261"/>
      <c r="F19" s="261"/>
      <c r="G19" s="261"/>
      <c r="H19" s="261"/>
      <c r="I19" s="261"/>
    </row>
    <row r="20" spans="2:9" ht="16.75" hidden="1" customHeight="1" x14ac:dyDescent="0.25">
      <c r="B20" s="542"/>
      <c r="C20" s="542"/>
      <c r="D20" s="542"/>
      <c r="E20" s="542"/>
      <c r="F20" s="542"/>
      <c r="G20" s="542"/>
      <c r="H20" s="542"/>
      <c r="I20" s="542"/>
    </row>
    <row r="21" spans="2:9" ht="16.75" hidden="1" customHeight="1" x14ac:dyDescent="0.35">
      <c r="B21" s="543" t="s">
        <v>271</v>
      </c>
      <c r="C21" s="542"/>
      <c r="D21" s="542"/>
      <c r="E21" s="542"/>
      <c r="F21" s="542"/>
      <c r="G21" s="542"/>
      <c r="H21" s="542"/>
      <c r="I21" s="542"/>
    </row>
    <row r="22" spans="2:9" ht="10" hidden="1" customHeight="1" x14ac:dyDescent="0.25">
      <c r="B22" s="542"/>
      <c r="C22" s="542"/>
      <c r="D22" s="542"/>
      <c r="E22" s="542"/>
      <c r="F22" s="542"/>
      <c r="G22" s="542"/>
      <c r="H22" s="542"/>
      <c r="I22" s="542"/>
    </row>
    <row r="23" spans="2:9" ht="79.150000000000006" hidden="1" customHeight="1" x14ac:dyDescent="0.3">
      <c r="B23" s="541" t="s">
        <v>272</v>
      </c>
      <c r="C23" s="542"/>
      <c r="D23" s="542"/>
      <c r="E23" s="542"/>
      <c r="F23" s="542"/>
      <c r="G23" s="542"/>
      <c r="H23" s="542"/>
      <c r="I23" s="542"/>
    </row>
    <row r="24" spans="2:9" ht="16.75" hidden="1" customHeight="1" x14ac:dyDescent="0.25">
      <c r="B24" s="542"/>
      <c r="C24" s="542"/>
      <c r="D24" s="542"/>
      <c r="E24" s="542"/>
      <c r="F24" s="542"/>
      <c r="G24" s="542"/>
      <c r="H24" s="542"/>
      <c r="I24" s="542"/>
    </row>
    <row r="25" spans="2:9" ht="16.75" hidden="1" customHeight="1" x14ac:dyDescent="0.35">
      <c r="B25" s="543" t="s">
        <v>273</v>
      </c>
      <c r="C25" s="542"/>
      <c r="D25" s="542"/>
      <c r="E25" s="542"/>
      <c r="F25" s="542"/>
      <c r="G25" s="542"/>
      <c r="H25" s="542"/>
      <c r="I25" s="542"/>
    </row>
    <row r="26" spans="2:9" ht="9.25" hidden="1" customHeight="1" x14ac:dyDescent="0.25">
      <c r="B26" s="542"/>
      <c r="C26" s="542"/>
      <c r="D26" s="542"/>
      <c r="E26" s="542"/>
      <c r="F26" s="542"/>
      <c r="G26" s="542"/>
      <c r="H26" s="542"/>
      <c r="I26" s="542"/>
    </row>
    <row r="27" spans="2:9" ht="26.65" hidden="1" customHeight="1" x14ac:dyDescent="0.3">
      <c r="B27" s="541" t="s">
        <v>274</v>
      </c>
      <c r="C27" s="542"/>
      <c r="D27" s="542"/>
      <c r="E27" s="542"/>
      <c r="F27" s="542"/>
      <c r="G27" s="542"/>
      <c r="H27" s="542"/>
      <c r="I27" s="542"/>
    </row>
    <row r="28" spans="2:9" ht="16.75" hidden="1" customHeight="1" x14ac:dyDescent="0.25">
      <c r="B28" s="542"/>
      <c r="C28" s="542"/>
      <c r="D28" s="542"/>
      <c r="E28" s="542"/>
      <c r="F28" s="542"/>
      <c r="G28" s="542"/>
      <c r="H28" s="542"/>
      <c r="I28" s="542"/>
    </row>
    <row r="29" spans="2:9" ht="16.75" customHeight="1" x14ac:dyDescent="0.35">
      <c r="B29" s="543" t="s">
        <v>275</v>
      </c>
      <c r="C29" s="542"/>
      <c r="D29" s="542"/>
      <c r="E29" s="542"/>
      <c r="F29" s="542"/>
      <c r="G29" s="542"/>
      <c r="H29" s="542"/>
      <c r="I29" s="542"/>
    </row>
    <row r="30" spans="2:9" ht="7.5" customHeight="1" x14ac:dyDescent="0.25">
      <c r="B30" s="542"/>
      <c r="C30" s="542"/>
      <c r="D30" s="542"/>
      <c r="E30" s="542"/>
      <c r="F30" s="542"/>
      <c r="G30" s="542"/>
      <c r="H30" s="542"/>
      <c r="I30" s="542"/>
    </row>
    <row r="31" spans="2:9" ht="60" customHeight="1" x14ac:dyDescent="0.3">
      <c r="B31" s="541" t="s">
        <v>367</v>
      </c>
      <c r="C31" s="542"/>
      <c r="D31" s="542"/>
      <c r="E31" s="542"/>
      <c r="F31" s="542"/>
      <c r="G31" s="542"/>
      <c r="H31" s="542"/>
      <c r="I31" s="542"/>
    </row>
    <row r="32" spans="2:9" ht="9" customHeight="1" x14ac:dyDescent="0.25">
      <c r="B32" s="261"/>
      <c r="C32" s="261"/>
      <c r="D32" s="261"/>
      <c r="E32" s="261"/>
      <c r="F32" s="261"/>
      <c r="G32" s="261"/>
      <c r="H32" s="261"/>
      <c r="I32" s="261"/>
    </row>
    <row r="33" spans="2:9" ht="15.75" customHeight="1" x14ac:dyDescent="0.35">
      <c r="B33" s="546" t="s">
        <v>276</v>
      </c>
      <c r="C33" s="546"/>
      <c r="D33" s="546"/>
      <c r="E33" s="546"/>
      <c r="F33" s="546"/>
      <c r="G33" s="546"/>
      <c r="H33" s="261"/>
      <c r="I33" s="261"/>
    </row>
    <row r="34" spans="2:9" ht="7.5" customHeight="1" x14ac:dyDescent="0.3">
      <c r="B34" s="489"/>
      <c r="C34" s="489"/>
      <c r="D34" s="489"/>
      <c r="E34" s="489"/>
      <c r="F34" s="489"/>
      <c r="G34" s="489"/>
      <c r="H34" s="261"/>
      <c r="I34" s="261"/>
    </row>
    <row r="35" spans="2:9" ht="59.25" customHeight="1" x14ac:dyDescent="0.3">
      <c r="B35" s="545" t="s">
        <v>368</v>
      </c>
      <c r="C35" s="545"/>
      <c r="D35" s="545"/>
      <c r="E35" s="545"/>
      <c r="F35" s="545"/>
      <c r="G35" s="545"/>
      <c r="H35" s="542"/>
      <c r="I35" s="542"/>
    </row>
    <row r="36" spans="2:9" ht="12.75" customHeight="1" x14ac:dyDescent="0.25">
      <c r="B36" s="261"/>
      <c r="C36" s="261"/>
      <c r="D36" s="261"/>
      <c r="E36" s="261"/>
      <c r="F36" s="261"/>
      <c r="G36" s="261"/>
      <c r="H36" s="261"/>
      <c r="I36" s="261"/>
    </row>
    <row r="37" spans="2:9" ht="15.75" customHeight="1" x14ac:dyDescent="0.35">
      <c r="B37" s="546" t="s">
        <v>277</v>
      </c>
      <c r="C37" s="546"/>
      <c r="D37" s="546"/>
      <c r="E37" s="546"/>
      <c r="F37" s="546"/>
      <c r="G37" s="546"/>
      <c r="H37" s="261"/>
      <c r="I37" s="261"/>
    </row>
    <row r="38" spans="2:9" ht="10.9" customHeight="1" x14ac:dyDescent="0.3">
      <c r="B38" s="489"/>
      <c r="C38" s="489"/>
      <c r="D38" s="489"/>
      <c r="E38" s="489"/>
      <c r="F38" s="489"/>
      <c r="G38" s="489"/>
      <c r="H38" s="261"/>
      <c r="I38" s="261"/>
    </row>
    <row r="39" spans="2:9" ht="50.25" customHeight="1" x14ac:dyDescent="0.3">
      <c r="B39" s="545" t="s">
        <v>278</v>
      </c>
      <c r="C39" s="545"/>
      <c r="D39" s="545"/>
      <c r="E39" s="545"/>
      <c r="F39" s="545"/>
      <c r="G39" s="545"/>
      <c r="H39" s="542"/>
      <c r="I39" s="542"/>
    </row>
    <row r="40" spans="2:9" ht="9.25" customHeight="1" x14ac:dyDescent="0.3">
      <c r="B40" s="489"/>
      <c r="C40" s="489"/>
      <c r="D40" s="489"/>
      <c r="E40" s="489"/>
      <c r="F40" s="489"/>
      <c r="G40" s="489"/>
      <c r="H40" s="261"/>
      <c r="I40" s="261"/>
    </row>
    <row r="41" spans="2:9" ht="16.75" hidden="1" customHeight="1" x14ac:dyDescent="0.35">
      <c r="B41" s="543" t="s">
        <v>279</v>
      </c>
      <c r="C41" s="542"/>
      <c r="D41" s="542"/>
      <c r="E41" s="542"/>
      <c r="F41" s="542"/>
      <c r="G41" s="542"/>
      <c r="H41" s="542"/>
      <c r="I41" s="542"/>
    </row>
    <row r="42" spans="2:9" ht="7.5" hidden="1" customHeight="1" x14ac:dyDescent="0.25">
      <c r="B42" s="542"/>
      <c r="C42" s="542"/>
      <c r="D42" s="542"/>
      <c r="E42" s="542"/>
      <c r="F42" s="542"/>
      <c r="G42" s="542"/>
      <c r="H42" s="542"/>
      <c r="I42" s="542"/>
    </row>
    <row r="43" spans="2:9" ht="49.15" hidden="1" customHeight="1" x14ac:dyDescent="0.3">
      <c r="B43" s="541" t="s">
        <v>280</v>
      </c>
      <c r="C43" s="542"/>
      <c r="D43" s="542"/>
      <c r="E43" s="542"/>
      <c r="F43" s="542"/>
      <c r="G43" s="542"/>
      <c r="H43" s="542"/>
      <c r="I43" s="542"/>
    </row>
    <row r="44" spans="2:9" ht="16.75" hidden="1" customHeight="1" x14ac:dyDescent="0.25">
      <c r="B44" s="542"/>
      <c r="C44" s="542"/>
      <c r="D44" s="542"/>
      <c r="E44" s="542"/>
      <c r="F44" s="542"/>
      <c r="G44" s="542"/>
      <c r="H44" s="542"/>
      <c r="I44" s="542"/>
    </row>
    <row r="45" spans="2:9" ht="16.75" hidden="1" customHeight="1" x14ac:dyDescent="0.35">
      <c r="B45" s="543" t="s">
        <v>281</v>
      </c>
      <c r="C45" s="542"/>
      <c r="D45" s="542"/>
      <c r="E45" s="542"/>
      <c r="F45" s="542"/>
      <c r="G45" s="542"/>
      <c r="H45" s="542"/>
      <c r="I45" s="542"/>
    </row>
    <row r="46" spans="2:9" ht="6.65" hidden="1" customHeight="1" x14ac:dyDescent="0.25">
      <c r="B46" s="542"/>
      <c r="C46" s="542"/>
      <c r="D46" s="542"/>
      <c r="E46" s="542"/>
      <c r="F46" s="542"/>
      <c r="G46" s="542"/>
      <c r="H46" s="542"/>
      <c r="I46" s="542"/>
    </row>
    <row r="47" spans="2:9" ht="72.650000000000006" hidden="1" customHeight="1" x14ac:dyDescent="0.3">
      <c r="B47" s="541" t="s">
        <v>282</v>
      </c>
      <c r="C47" s="542"/>
      <c r="D47" s="542"/>
      <c r="E47" s="542"/>
      <c r="F47" s="542"/>
      <c r="G47" s="542"/>
      <c r="H47" s="542"/>
      <c r="I47" s="542"/>
    </row>
    <row r="48" spans="2:9" ht="16.75" hidden="1" customHeight="1" x14ac:dyDescent="0.25">
      <c r="B48" s="542"/>
      <c r="C48" s="542"/>
      <c r="D48" s="542"/>
      <c r="E48" s="542"/>
      <c r="F48" s="542"/>
      <c r="G48" s="542"/>
      <c r="H48" s="542"/>
      <c r="I48" s="542"/>
    </row>
    <row r="49" spans="2:9" ht="16.75" hidden="1" customHeight="1" x14ac:dyDescent="0.35">
      <c r="B49" s="543" t="s">
        <v>283</v>
      </c>
      <c r="C49" s="542"/>
      <c r="D49" s="542"/>
      <c r="E49" s="542"/>
      <c r="F49" s="542"/>
      <c r="G49" s="542"/>
      <c r="H49" s="542"/>
      <c r="I49" s="542"/>
    </row>
    <row r="50" spans="2:9" ht="9.25" hidden="1" customHeight="1" x14ac:dyDescent="0.25">
      <c r="B50" s="542"/>
      <c r="C50" s="542"/>
      <c r="D50" s="542"/>
      <c r="E50" s="542"/>
      <c r="F50" s="542"/>
      <c r="G50" s="542"/>
      <c r="H50" s="542"/>
      <c r="I50" s="542"/>
    </row>
    <row r="51" spans="2:9" ht="105.75" hidden="1" customHeight="1" x14ac:dyDescent="0.3">
      <c r="B51" s="541" t="s">
        <v>284</v>
      </c>
      <c r="C51" s="542"/>
      <c r="D51" s="542"/>
      <c r="E51" s="542"/>
      <c r="F51" s="542"/>
      <c r="G51" s="542"/>
      <c r="H51" s="542"/>
      <c r="I51" s="542"/>
    </row>
    <row r="52" spans="2:9" ht="16.75" hidden="1" customHeight="1" x14ac:dyDescent="0.25">
      <c r="B52" s="542"/>
      <c r="C52" s="542"/>
      <c r="D52" s="542"/>
      <c r="E52" s="542"/>
      <c r="F52" s="542"/>
      <c r="G52" s="542"/>
      <c r="H52" s="542"/>
      <c r="I52" s="542"/>
    </row>
    <row r="53" spans="2:9" ht="16.75" hidden="1" customHeight="1" x14ac:dyDescent="0.35">
      <c r="B53" s="543" t="s">
        <v>285</v>
      </c>
      <c r="C53" s="542"/>
      <c r="D53" s="542"/>
      <c r="E53" s="542"/>
      <c r="F53" s="542"/>
      <c r="G53" s="542"/>
      <c r="H53" s="542"/>
      <c r="I53" s="542"/>
    </row>
    <row r="54" spans="2:9" ht="6.65" hidden="1" customHeight="1" x14ac:dyDescent="0.25">
      <c r="B54" s="542"/>
      <c r="C54" s="542"/>
      <c r="D54" s="542"/>
      <c r="E54" s="542"/>
      <c r="F54" s="542"/>
      <c r="G54" s="542"/>
      <c r="H54" s="542"/>
      <c r="I54" s="542"/>
    </row>
    <row r="55" spans="2:9" ht="106.75" hidden="1" customHeight="1" x14ac:dyDescent="0.3">
      <c r="B55" s="541" t="s">
        <v>286</v>
      </c>
      <c r="C55" s="542"/>
      <c r="D55" s="542"/>
      <c r="E55" s="542"/>
      <c r="F55" s="542"/>
      <c r="G55" s="542"/>
      <c r="H55" s="542"/>
      <c r="I55" s="542"/>
    </row>
    <row r="56" spans="2:9" ht="16.75" hidden="1" customHeight="1" x14ac:dyDescent="0.25">
      <c r="B56" s="542"/>
      <c r="C56" s="542"/>
      <c r="D56" s="542"/>
      <c r="E56" s="542"/>
      <c r="F56" s="542"/>
      <c r="G56" s="542"/>
      <c r="H56" s="542"/>
      <c r="I56" s="542"/>
    </row>
    <row r="57" spans="2:9" ht="16.75" customHeight="1" x14ac:dyDescent="0.35">
      <c r="B57" s="543" t="s">
        <v>287</v>
      </c>
      <c r="C57" s="542"/>
      <c r="D57" s="542"/>
      <c r="E57" s="542"/>
      <c r="F57" s="542"/>
      <c r="G57" s="542"/>
      <c r="H57" s="542"/>
      <c r="I57" s="542"/>
    </row>
    <row r="58" spans="2:9" ht="7.5" customHeight="1" x14ac:dyDescent="0.25">
      <c r="B58" s="542"/>
      <c r="C58" s="542"/>
      <c r="D58" s="542"/>
      <c r="E58" s="542"/>
      <c r="F58" s="542"/>
      <c r="G58" s="542"/>
      <c r="H58" s="542"/>
      <c r="I58" s="542"/>
    </row>
    <row r="59" spans="2:9" ht="16.75" customHeight="1" x14ac:dyDescent="0.3">
      <c r="B59" s="541" t="s">
        <v>288</v>
      </c>
      <c r="C59" s="542"/>
      <c r="D59" s="542"/>
      <c r="E59" s="542"/>
      <c r="F59" s="542"/>
      <c r="G59" s="542"/>
      <c r="H59" s="542"/>
      <c r="I59" s="542"/>
    </row>
    <row r="60" spans="2:9" ht="24" customHeight="1" x14ac:dyDescent="0.3">
      <c r="B60" s="544" t="s">
        <v>289</v>
      </c>
      <c r="C60" s="542"/>
      <c r="D60" s="542"/>
      <c r="E60" s="542"/>
      <c r="F60" s="542"/>
      <c r="G60" s="542"/>
      <c r="H60" s="542"/>
      <c r="I60" s="542"/>
    </row>
    <row r="61" spans="2:9" ht="16.75" customHeight="1" x14ac:dyDescent="0.3">
      <c r="B61" s="544" t="s">
        <v>290</v>
      </c>
      <c r="C61" s="542"/>
      <c r="D61" s="542"/>
      <c r="E61" s="542"/>
      <c r="F61" s="542"/>
      <c r="G61" s="542"/>
      <c r="H61" s="542"/>
      <c r="I61" s="542"/>
    </row>
    <row r="62" spans="2:9" ht="16.75" customHeight="1" x14ac:dyDescent="0.3">
      <c r="B62" s="544" t="s">
        <v>291</v>
      </c>
      <c r="C62" s="542"/>
      <c r="D62" s="542"/>
      <c r="E62" s="542"/>
      <c r="F62" s="542"/>
      <c r="G62" s="542"/>
      <c r="H62" s="542"/>
      <c r="I62" s="542"/>
    </row>
    <row r="63" spans="2:9" ht="16.75" customHeight="1" x14ac:dyDescent="0.3">
      <c r="B63" s="544" t="s">
        <v>292</v>
      </c>
      <c r="C63" s="542"/>
      <c r="D63" s="542"/>
      <c r="E63" s="542"/>
      <c r="F63" s="542"/>
      <c r="G63" s="542"/>
      <c r="H63" s="542"/>
      <c r="I63" s="542"/>
    </row>
    <row r="64" spans="2:9" ht="27.65" customHeight="1" x14ac:dyDescent="0.3">
      <c r="B64" s="544" t="s">
        <v>293</v>
      </c>
      <c r="C64" s="542"/>
      <c r="D64" s="542"/>
      <c r="E64" s="542"/>
      <c r="F64" s="542"/>
      <c r="G64" s="542"/>
      <c r="H64" s="542"/>
      <c r="I64" s="542"/>
    </row>
    <row r="65" spans="2:9" s="182" customFormat="1" ht="27.65" customHeight="1" x14ac:dyDescent="0.3">
      <c r="B65" s="545" t="s">
        <v>369</v>
      </c>
      <c r="C65" s="545"/>
      <c r="D65" s="545"/>
      <c r="E65" s="545"/>
      <c r="F65" s="545"/>
      <c r="G65" s="545"/>
      <c r="H65" s="545"/>
      <c r="I65" s="545"/>
    </row>
    <row r="66" spans="2:9" ht="27.65" customHeight="1" x14ac:dyDescent="0.35">
      <c r="B66" s="543" t="s">
        <v>294</v>
      </c>
      <c r="C66" s="542"/>
      <c r="D66" s="542"/>
      <c r="E66" s="542"/>
      <c r="F66" s="542"/>
      <c r="G66" s="542"/>
      <c r="H66" s="542"/>
      <c r="I66" s="542"/>
    </row>
    <row r="67" spans="2:9" ht="5.9" customHeight="1" x14ac:dyDescent="0.25">
      <c r="B67" s="261"/>
      <c r="C67" s="261"/>
      <c r="D67" s="261"/>
      <c r="E67" s="261"/>
      <c r="F67" s="261"/>
      <c r="G67" s="261"/>
      <c r="H67" s="261"/>
      <c r="I67" s="261"/>
    </row>
    <row r="68" spans="2:9" ht="27" customHeight="1" x14ac:dyDescent="0.3">
      <c r="B68" s="541" t="s">
        <v>370</v>
      </c>
      <c r="C68" s="542"/>
      <c r="D68" s="542"/>
      <c r="E68" s="542"/>
      <c r="F68" s="542"/>
      <c r="G68" s="542"/>
      <c r="H68" s="542"/>
      <c r="I68" s="542"/>
    </row>
    <row r="69" spans="2:9" ht="30" customHeight="1" x14ac:dyDescent="0.3">
      <c r="B69" s="541" t="s">
        <v>369</v>
      </c>
      <c r="C69" s="542"/>
      <c r="D69" s="542"/>
      <c r="E69" s="542"/>
      <c r="F69" s="542"/>
      <c r="G69" s="542"/>
      <c r="H69" s="542"/>
      <c r="I69" s="542"/>
    </row>
    <row r="70" spans="2:9" ht="9.25" customHeight="1" x14ac:dyDescent="0.25">
      <c r="B70" s="542"/>
      <c r="C70" s="542"/>
      <c r="D70" s="542"/>
      <c r="E70" s="542"/>
      <c r="F70" s="542"/>
      <c r="G70" s="542"/>
      <c r="H70" s="542"/>
      <c r="I70" s="542"/>
    </row>
    <row r="71" spans="2:9" ht="16.75" customHeight="1" x14ac:dyDescent="0.35">
      <c r="B71" s="543" t="s">
        <v>23</v>
      </c>
      <c r="C71" s="542"/>
      <c r="D71" s="542"/>
      <c r="E71" s="542"/>
      <c r="F71" s="542"/>
      <c r="G71" s="542"/>
      <c r="H71" s="542"/>
      <c r="I71" s="542"/>
    </row>
    <row r="72" spans="2:9" ht="10.9" customHeight="1" x14ac:dyDescent="0.25">
      <c r="B72" s="261"/>
      <c r="C72" s="261"/>
      <c r="D72" s="261"/>
      <c r="E72" s="261"/>
      <c r="F72" s="261"/>
      <c r="G72" s="261"/>
      <c r="H72" s="261"/>
      <c r="I72" s="261"/>
    </row>
    <row r="73" spans="2:9" ht="90" customHeight="1" x14ac:dyDescent="0.3">
      <c r="B73" s="541" t="s">
        <v>371</v>
      </c>
      <c r="C73" s="542"/>
      <c r="D73" s="542"/>
      <c r="E73" s="542"/>
      <c r="F73" s="542"/>
      <c r="G73" s="542"/>
      <c r="H73" s="542"/>
      <c r="I73" s="542"/>
    </row>
    <row r="74" spans="2:9" ht="10.9" customHeight="1" x14ac:dyDescent="0.25">
      <c r="B74" s="542"/>
      <c r="C74" s="542"/>
      <c r="D74" s="542"/>
      <c r="E74" s="542"/>
      <c r="F74" s="542"/>
      <c r="G74" s="542"/>
      <c r="H74" s="542"/>
      <c r="I74" s="542"/>
    </row>
    <row r="75" spans="2:9" ht="16.75" customHeight="1" x14ac:dyDescent="0.35">
      <c r="B75" s="543" t="s">
        <v>295</v>
      </c>
      <c r="C75" s="542"/>
      <c r="D75" s="542"/>
      <c r="E75" s="542"/>
      <c r="F75" s="542"/>
      <c r="G75" s="542"/>
      <c r="H75" s="542"/>
      <c r="I75" s="542"/>
    </row>
    <row r="76" spans="2:9" ht="9.25" customHeight="1" x14ac:dyDescent="0.25">
      <c r="B76" s="542"/>
      <c r="C76" s="542"/>
      <c r="D76" s="542"/>
      <c r="E76" s="542"/>
      <c r="F76" s="542"/>
      <c r="G76" s="542"/>
      <c r="H76" s="542"/>
      <c r="I76" s="542"/>
    </row>
    <row r="77" spans="2:9" ht="27.65" customHeight="1" x14ac:dyDescent="0.3">
      <c r="B77" s="541" t="s">
        <v>372</v>
      </c>
      <c r="C77" s="542"/>
      <c r="D77" s="542"/>
      <c r="E77" s="542"/>
      <c r="F77" s="542"/>
      <c r="G77" s="542"/>
      <c r="H77" s="542"/>
      <c r="I77" s="542"/>
    </row>
    <row r="78" spans="2:9" ht="7.5" customHeight="1" x14ac:dyDescent="0.25">
      <c r="B78" s="261"/>
      <c r="C78" s="261"/>
      <c r="D78" s="261"/>
      <c r="E78" s="261"/>
      <c r="F78" s="261"/>
      <c r="G78" s="261"/>
      <c r="H78" s="261"/>
      <c r="I78" s="261"/>
    </row>
    <row r="79" spans="2:9" ht="16.75" customHeight="1" x14ac:dyDescent="0.35">
      <c r="B79" s="543" t="s">
        <v>296</v>
      </c>
      <c r="C79" s="542"/>
      <c r="D79" s="542"/>
      <c r="E79" s="542"/>
      <c r="F79" s="542"/>
      <c r="G79" s="542"/>
      <c r="H79" s="542"/>
      <c r="I79" s="542"/>
    </row>
    <row r="80" spans="2:9" ht="7.5" customHeight="1" x14ac:dyDescent="0.25">
      <c r="B80" s="261"/>
      <c r="C80" s="261"/>
      <c r="D80" s="261"/>
      <c r="E80" s="261"/>
      <c r="F80" s="261"/>
      <c r="G80" s="261"/>
      <c r="H80" s="261"/>
      <c r="I80" s="261"/>
    </row>
    <row r="81" spans="2:9" ht="97.5" customHeight="1" x14ac:dyDescent="0.3">
      <c r="B81" s="541" t="s">
        <v>373</v>
      </c>
      <c r="C81" s="542"/>
      <c r="D81" s="542"/>
      <c r="E81" s="542"/>
      <c r="F81" s="542"/>
      <c r="G81" s="542"/>
      <c r="H81" s="542"/>
      <c r="I81" s="542"/>
    </row>
    <row r="82" spans="2:9" ht="16.75" hidden="1" customHeight="1" x14ac:dyDescent="0.25">
      <c r="B82" s="261"/>
      <c r="C82" s="261"/>
      <c r="D82" s="261"/>
      <c r="E82" s="261"/>
      <c r="F82" s="261"/>
      <c r="G82" s="261"/>
      <c r="H82" s="261"/>
      <c r="I82" s="261"/>
    </row>
    <row r="83" spans="2:9" ht="16.75" hidden="1" customHeight="1" x14ac:dyDescent="0.25">
      <c r="B83" s="261"/>
      <c r="C83" s="261"/>
      <c r="D83" s="261"/>
      <c r="E83" s="261"/>
      <c r="F83" s="261"/>
      <c r="G83" s="261"/>
      <c r="H83" s="261"/>
      <c r="I83" s="261"/>
    </row>
    <row r="84" spans="2:9" ht="16.75" hidden="1" customHeight="1" x14ac:dyDescent="0.25">
      <c r="B84" s="261"/>
      <c r="C84" s="261"/>
      <c r="D84" s="261"/>
      <c r="E84" s="261"/>
      <c r="F84" s="261"/>
      <c r="G84" s="261"/>
      <c r="H84" s="261"/>
      <c r="I84" s="261"/>
    </row>
    <row r="85" spans="2:9" x14ac:dyDescent="0.25">
      <c r="B85" s="261"/>
      <c r="C85" s="261"/>
      <c r="D85" s="261"/>
      <c r="E85" s="261"/>
      <c r="F85" s="261"/>
      <c r="G85" s="261"/>
      <c r="H85" s="261"/>
      <c r="I85" s="261"/>
    </row>
    <row r="86" spans="2:9" x14ac:dyDescent="0.25">
      <c r="B86" s="261"/>
      <c r="C86" s="261"/>
      <c r="D86" s="261"/>
      <c r="E86" s="261"/>
      <c r="F86" s="261"/>
      <c r="G86" s="261"/>
      <c r="H86" s="261"/>
      <c r="I86" s="261"/>
    </row>
    <row r="87" spans="2:9" x14ac:dyDescent="0.25">
      <c r="B87" s="261"/>
      <c r="C87" s="261"/>
      <c r="D87" s="261"/>
      <c r="E87" s="261"/>
      <c r="F87" s="261"/>
      <c r="G87" s="261"/>
      <c r="H87" s="261"/>
      <c r="I87" s="261"/>
    </row>
    <row r="88" spans="2:9" x14ac:dyDescent="0.25">
      <c r="B88" s="261"/>
      <c r="C88" s="261"/>
      <c r="D88" s="261"/>
      <c r="E88" s="261"/>
      <c r="F88" s="261"/>
      <c r="G88" s="261"/>
      <c r="H88" s="261"/>
      <c r="I88" s="261"/>
    </row>
    <row r="89" spans="2:9" x14ac:dyDescent="0.25">
      <c r="B89" s="261"/>
      <c r="C89" s="261"/>
      <c r="D89" s="261"/>
      <c r="E89" s="261"/>
      <c r="F89" s="261"/>
      <c r="G89" s="261"/>
      <c r="H89" s="261"/>
      <c r="I89" s="261"/>
    </row>
    <row r="90" spans="2:9" x14ac:dyDescent="0.25">
      <c r="B90" s="261"/>
      <c r="C90" s="261"/>
      <c r="D90" s="261"/>
      <c r="E90" s="261"/>
      <c r="F90" s="261"/>
      <c r="G90" s="261"/>
      <c r="H90" s="261"/>
      <c r="I90" s="261"/>
    </row>
  </sheetData>
  <mergeCells count="70">
    <mergeCell ref="B1:E1"/>
    <mergeCell ref="B2:E2"/>
    <mergeCell ref="B3:E3"/>
    <mergeCell ref="B65:I65"/>
    <mergeCell ref="B5:G5"/>
    <mergeCell ref="B6:G6"/>
    <mergeCell ref="B9:I9"/>
    <mergeCell ref="B10:I10"/>
    <mergeCell ref="B11:I11"/>
    <mergeCell ref="B12:I12"/>
    <mergeCell ref="B8:I8"/>
    <mergeCell ref="B7:I7"/>
    <mergeCell ref="B23:I23"/>
    <mergeCell ref="B22:I22"/>
    <mergeCell ref="B21:I21"/>
    <mergeCell ref="B20:I20"/>
    <mergeCell ref="B17:I17"/>
    <mergeCell ref="B13:I13"/>
    <mergeCell ref="B14:I14"/>
    <mergeCell ref="B15:I15"/>
    <mergeCell ref="B18:I18"/>
    <mergeCell ref="B16:I16"/>
    <mergeCell ref="B24:I24"/>
    <mergeCell ref="B25:I25"/>
    <mergeCell ref="B26:I26"/>
    <mergeCell ref="B27:I27"/>
    <mergeCell ref="B28:I28"/>
    <mergeCell ref="B29:I29"/>
    <mergeCell ref="B30:I30"/>
    <mergeCell ref="B31:I31"/>
    <mergeCell ref="B33:G33"/>
    <mergeCell ref="B39:I39"/>
    <mergeCell ref="B48:I48"/>
    <mergeCell ref="B35:I35"/>
    <mergeCell ref="B49:I49"/>
    <mergeCell ref="B50:I50"/>
    <mergeCell ref="B51:I51"/>
    <mergeCell ref="B37:G37"/>
    <mergeCell ref="B44:I44"/>
    <mergeCell ref="B45:I45"/>
    <mergeCell ref="B46:I46"/>
    <mergeCell ref="B47:I47"/>
    <mergeCell ref="B43:I43"/>
    <mergeCell ref="B42:I42"/>
    <mergeCell ref="B41:I41"/>
    <mergeCell ref="B54:I54"/>
    <mergeCell ref="B53:I53"/>
    <mergeCell ref="B52:I52"/>
    <mergeCell ref="B62:I62"/>
    <mergeCell ref="B63:I63"/>
    <mergeCell ref="B57:I57"/>
    <mergeCell ref="B58:I58"/>
    <mergeCell ref="B59:I59"/>
    <mergeCell ref="B60:I60"/>
    <mergeCell ref="B55:I55"/>
    <mergeCell ref="B68:I68"/>
    <mergeCell ref="B69:I69"/>
    <mergeCell ref="B56:I56"/>
    <mergeCell ref="B70:I70"/>
    <mergeCell ref="B71:I71"/>
    <mergeCell ref="B66:I66"/>
    <mergeCell ref="B64:I64"/>
    <mergeCell ref="B61:I61"/>
    <mergeCell ref="B81:I81"/>
    <mergeCell ref="B79:I79"/>
    <mergeCell ref="B77:I77"/>
    <mergeCell ref="B76:I76"/>
    <mergeCell ref="B73:I73"/>
    <mergeCell ref="B75:I75"/>
    <mergeCell ref="B74:I74"/>
  </mergeCells>
  <pageMargins left="0.75" right="0.75" top="1" bottom="1" header="0.5" footer="0.5"/>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C43"/>
  <sheetViews>
    <sheetView showGridLines="0" showRuler="0" view="pageBreakPreview" zoomScale="90" zoomScaleNormal="100" zoomScaleSheetLayoutView="90" workbookViewId="0">
      <selection activeCell="B4" sqref="B4"/>
    </sheetView>
  </sheetViews>
  <sheetFormatPr defaultColWidth="13.7265625" defaultRowHeight="12.5" x14ac:dyDescent="0.25"/>
  <cols>
    <col min="1" max="1" width="5" customWidth="1"/>
    <col min="2" max="2" width="159.453125" customWidth="1"/>
    <col min="3" max="3" width="7.81640625" customWidth="1"/>
  </cols>
  <sheetData>
    <row r="1" spans="2:3" ht="15" customHeight="1" x14ac:dyDescent="0.3">
      <c r="B1" s="495" t="s">
        <v>7</v>
      </c>
      <c r="C1" s="496"/>
    </row>
    <row r="2" spans="2:3" ht="15" customHeight="1" x14ac:dyDescent="0.3">
      <c r="B2" s="493" t="s">
        <v>297</v>
      </c>
      <c r="C2" s="494"/>
    </row>
    <row r="3" spans="2:3" ht="15" customHeight="1" x14ac:dyDescent="0.3">
      <c r="B3" s="493" t="s">
        <v>8</v>
      </c>
      <c r="C3" s="494"/>
    </row>
    <row r="4" spans="2:3" ht="15" customHeight="1" x14ac:dyDescent="0.35">
      <c r="C4" s="5" t="s">
        <v>9</v>
      </c>
    </row>
    <row r="5" spans="2:3" ht="15" customHeight="1" x14ac:dyDescent="0.25"/>
    <row r="6" spans="2:3" ht="15" customHeight="1" x14ac:dyDescent="0.35">
      <c r="B6" s="5" t="s">
        <v>10</v>
      </c>
    </row>
    <row r="7" spans="2:3" ht="15" customHeight="1" x14ac:dyDescent="0.35">
      <c r="B7" s="6" t="s">
        <v>11</v>
      </c>
      <c r="C7" s="301">
        <v>1</v>
      </c>
    </row>
    <row r="8" spans="2:3" ht="15" customHeight="1" x14ac:dyDescent="0.35">
      <c r="B8" s="6" t="s">
        <v>13</v>
      </c>
      <c r="C8" s="301">
        <v>1</v>
      </c>
    </row>
    <row r="9" spans="2:3" ht="15" customHeight="1" x14ac:dyDescent="0.35">
      <c r="B9" s="6" t="s">
        <v>14</v>
      </c>
      <c r="C9" s="301">
        <v>2</v>
      </c>
    </row>
    <row r="10" spans="2:3" ht="15" customHeight="1" x14ac:dyDescent="0.35">
      <c r="B10" s="6" t="s">
        <v>16</v>
      </c>
      <c r="C10" s="301">
        <v>3</v>
      </c>
    </row>
    <row r="11" spans="2:3" ht="15" customHeight="1" x14ac:dyDescent="0.35">
      <c r="B11" s="6" t="s">
        <v>18</v>
      </c>
      <c r="C11" s="301">
        <v>4</v>
      </c>
    </row>
    <row r="12" spans="2:3" ht="15" customHeight="1" x14ac:dyDescent="0.35">
      <c r="B12" s="6" t="s">
        <v>20</v>
      </c>
      <c r="C12" s="301">
        <v>5</v>
      </c>
    </row>
    <row r="13" spans="2:3" ht="15" customHeight="1" x14ac:dyDescent="0.35">
      <c r="B13" s="6" t="s">
        <v>298</v>
      </c>
      <c r="C13" s="301">
        <v>6</v>
      </c>
    </row>
    <row r="14" spans="2:3" s="182" customFormat="1" ht="15" customHeight="1" x14ac:dyDescent="0.35">
      <c r="B14" s="6" t="s">
        <v>299</v>
      </c>
      <c r="C14" s="301">
        <v>7</v>
      </c>
    </row>
    <row r="15" spans="2:3" s="182" customFormat="1" ht="15" customHeight="1" x14ac:dyDescent="0.35">
      <c r="B15" s="6" t="s">
        <v>300</v>
      </c>
      <c r="C15" s="301">
        <v>7</v>
      </c>
    </row>
    <row r="16" spans="2:3" ht="15" customHeight="1" x14ac:dyDescent="0.35">
      <c r="B16" s="6" t="s">
        <v>301</v>
      </c>
      <c r="C16" s="301">
        <v>8</v>
      </c>
    </row>
    <row r="17" spans="2:3" ht="15" customHeight="1" x14ac:dyDescent="0.35">
      <c r="B17" s="6" t="s">
        <v>21</v>
      </c>
      <c r="C17" s="301">
        <v>9</v>
      </c>
    </row>
    <row r="18" spans="2:3" ht="15" customHeight="1" x14ac:dyDescent="0.25">
      <c r="C18" s="261"/>
    </row>
    <row r="19" spans="2:3" ht="15" customHeight="1" x14ac:dyDescent="0.35">
      <c r="B19" s="5" t="s">
        <v>22</v>
      </c>
      <c r="C19" s="261"/>
    </row>
    <row r="20" spans="2:3" ht="15" customHeight="1" x14ac:dyDescent="0.35">
      <c r="B20" s="6" t="s">
        <v>24</v>
      </c>
      <c r="C20" s="301">
        <v>10</v>
      </c>
    </row>
    <row r="21" spans="2:3" ht="15" customHeight="1" x14ac:dyDescent="0.35">
      <c r="B21" s="6" t="s">
        <v>25</v>
      </c>
      <c r="C21" s="301">
        <v>10</v>
      </c>
    </row>
    <row r="22" spans="2:3" ht="15" customHeight="1" x14ac:dyDescent="0.35">
      <c r="B22" s="6" t="s">
        <v>26</v>
      </c>
      <c r="C22" s="301">
        <v>11</v>
      </c>
    </row>
    <row r="23" spans="2:3" ht="15" customHeight="1" x14ac:dyDescent="0.25">
      <c r="C23" s="261"/>
    </row>
    <row r="24" spans="2:3" ht="15" customHeight="1" x14ac:dyDescent="0.35">
      <c r="B24" s="5" t="s">
        <v>27</v>
      </c>
      <c r="C24" s="261"/>
    </row>
    <row r="25" spans="2:3" ht="15" customHeight="1" x14ac:dyDescent="0.35">
      <c r="B25" s="6" t="s">
        <v>28</v>
      </c>
      <c r="C25" s="301">
        <v>12</v>
      </c>
    </row>
    <row r="26" spans="2:3" ht="15" customHeight="1" x14ac:dyDescent="0.35">
      <c r="B26" s="6" t="s">
        <v>29</v>
      </c>
      <c r="C26" s="301">
        <v>13</v>
      </c>
    </row>
    <row r="27" spans="2:3" ht="15.5" x14ac:dyDescent="0.35">
      <c r="B27" s="6" t="s">
        <v>30</v>
      </c>
      <c r="C27" s="301">
        <v>14</v>
      </c>
    </row>
    <row r="28" spans="2:3" ht="15" customHeight="1" x14ac:dyDescent="0.25">
      <c r="C28" s="261"/>
    </row>
    <row r="29" spans="2:3" ht="15" customHeight="1" x14ac:dyDescent="0.35">
      <c r="B29" s="5" t="s">
        <v>31</v>
      </c>
      <c r="C29" s="261"/>
    </row>
    <row r="30" spans="2:3" ht="15" customHeight="1" x14ac:dyDescent="0.35">
      <c r="B30" s="6" t="s">
        <v>32</v>
      </c>
      <c r="C30" s="301">
        <v>14</v>
      </c>
    </row>
    <row r="31" spans="2:3" ht="15" customHeight="1" x14ac:dyDescent="0.25"/>
    <row r="32" spans="2:3" ht="15" customHeight="1" x14ac:dyDescent="0.35">
      <c r="B32" s="5" t="s">
        <v>374</v>
      </c>
      <c r="C32" s="301">
        <v>15</v>
      </c>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sheetData>
  <mergeCells count="3">
    <mergeCell ref="B2:C2"/>
    <mergeCell ref="B1:C1"/>
    <mergeCell ref="B3:C3"/>
  </mergeCells>
  <pageMargins left="0.75" right="0.75" top="1" bottom="1" header="0.5" footer="0.5"/>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O93"/>
  <sheetViews>
    <sheetView showGridLines="0" showRuler="0" view="pageBreakPreview" zoomScaleNormal="100" zoomScaleSheetLayoutView="100" workbookViewId="0">
      <selection activeCell="B4" sqref="B4:O4"/>
    </sheetView>
  </sheetViews>
  <sheetFormatPr defaultColWidth="13.7265625" defaultRowHeight="12.5" x14ac:dyDescent="0.25"/>
  <cols>
    <col min="1" max="1" width="1.81640625" customWidth="1"/>
    <col min="2" max="2" width="72.7265625" customWidth="1"/>
    <col min="3" max="3" width="15.54296875" bestFit="1" customWidth="1"/>
    <col min="4" max="4" width="0" hidden="1" customWidth="1"/>
    <col min="5" max="5" width="12" customWidth="1"/>
    <col min="6" max="6" width="0" hidden="1" customWidth="1"/>
    <col min="7" max="7" width="12" customWidth="1"/>
    <col min="8" max="8" width="0" hidden="1" customWidth="1"/>
    <col min="9" max="9" width="15" bestFit="1" customWidth="1"/>
    <col min="10" max="10" width="0" hidden="1" customWidth="1"/>
    <col min="11" max="11" width="15.54296875" bestFit="1" customWidth="1"/>
    <col min="12" max="13" width="0" hidden="1" customWidth="1"/>
    <col min="14" max="15" width="15.54296875" bestFit="1" customWidth="1"/>
  </cols>
  <sheetData>
    <row r="1" spans="2:15" ht="15" customHeight="1" x14ac:dyDescent="0.3">
      <c r="B1" s="495" t="s">
        <v>7</v>
      </c>
      <c r="C1" s="504"/>
      <c r="D1" s="504"/>
      <c r="E1" s="504"/>
      <c r="F1" s="504"/>
      <c r="G1" s="504"/>
      <c r="H1" s="504"/>
      <c r="I1" s="504"/>
      <c r="J1" s="504"/>
      <c r="K1" s="504"/>
      <c r="L1" s="504"/>
      <c r="M1" s="504"/>
      <c r="N1" s="504"/>
      <c r="O1" s="504"/>
    </row>
    <row r="2" spans="2:15" ht="15" customHeight="1" x14ac:dyDescent="0.3">
      <c r="B2" s="493" t="s">
        <v>297</v>
      </c>
      <c r="C2" s="494"/>
      <c r="D2" s="256"/>
      <c r="E2" s="256"/>
      <c r="F2" s="256"/>
      <c r="G2" s="256"/>
      <c r="H2" s="256"/>
      <c r="I2" s="256"/>
      <c r="J2" s="256"/>
      <c r="K2" s="256"/>
      <c r="L2" s="256"/>
      <c r="M2" s="256"/>
      <c r="N2" s="256"/>
      <c r="O2" s="256"/>
    </row>
    <row r="3" spans="2:15" ht="15" customHeight="1" x14ac:dyDescent="0.3">
      <c r="B3" s="341" t="s">
        <v>8</v>
      </c>
      <c r="C3" s="344"/>
      <c r="D3" s="256"/>
      <c r="E3" s="256"/>
      <c r="F3" s="256"/>
      <c r="G3" s="256"/>
      <c r="H3" s="256"/>
      <c r="I3" s="256"/>
      <c r="J3" s="256"/>
      <c r="K3" s="256"/>
      <c r="L3" s="256"/>
      <c r="M3" s="256"/>
      <c r="N3" s="256"/>
      <c r="O3" s="256"/>
    </row>
    <row r="4" spans="2:15" ht="15" customHeight="1" x14ac:dyDescent="0.25">
      <c r="B4" s="501" t="s">
        <v>11</v>
      </c>
      <c r="C4" s="498"/>
      <c r="D4" s="498"/>
      <c r="E4" s="498"/>
      <c r="F4" s="498"/>
      <c r="G4" s="498"/>
      <c r="H4" s="498"/>
      <c r="I4" s="498"/>
      <c r="J4" s="498"/>
      <c r="K4" s="498"/>
      <c r="L4" s="498"/>
      <c r="M4" s="498"/>
      <c r="N4" s="498"/>
      <c r="O4" s="498"/>
    </row>
    <row r="5" spans="2:15" ht="15" customHeight="1" x14ac:dyDescent="0.25"/>
    <row r="6" spans="2:15" x14ac:dyDescent="0.25">
      <c r="B6" s="197"/>
      <c r="C6" s="503" t="s">
        <v>33</v>
      </c>
      <c r="D6" s="503"/>
      <c r="E6" s="503"/>
      <c r="F6" s="503"/>
      <c r="G6" s="503"/>
      <c r="H6" s="503"/>
      <c r="I6" s="503"/>
      <c r="J6" s="503"/>
      <c r="K6" s="503"/>
      <c r="L6" s="199"/>
      <c r="M6" s="200"/>
      <c r="N6" s="505" t="s">
        <v>34</v>
      </c>
      <c r="O6" s="506"/>
    </row>
    <row r="7" spans="2:15" x14ac:dyDescent="0.25">
      <c r="B7" s="201"/>
      <c r="C7" s="237">
        <v>44834</v>
      </c>
      <c r="D7" s="238"/>
      <c r="E7" s="237">
        <v>44742</v>
      </c>
      <c r="F7" s="239"/>
      <c r="G7" s="237">
        <v>44651</v>
      </c>
      <c r="H7" s="239"/>
      <c r="I7" s="237">
        <v>44561</v>
      </c>
      <c r="J7" s="240"/>
      <c r="K7" s="237">
        <v>44469</v>
      </c>
      <c r="L7" s="240"/>
      <c r="M7" s="241"/>
      <c r="N7" s="242">
        <v>44834</v>
      </c>
      <c r="O7" s="243">
        <v>44469</v>
      </c>
    </row>
    <row r="8" spans="2:15" ht="15" customHeight="1" x14ac:dyDescent="0.25">
      <c r="B8" s="224" t="s">
        <v>35</v>
      </c>
      <c r="C8" s="202"/>
      <c r="D8" s="191"/>
      <c r="E8" s="202"/>
      <c r="F8" s="202"/>
      <c r="G8" s="202"/>
      <c r="H8" s="202"/>
      <c r="I8" s="202"/>
      <c r="J8" s="202"/>
      <c r="K8" s="202"/>
      <c r="L8" s="202"/>
      <c r="M8" s="20"/>
      <c r="N8" s="255"/>
      <c r="O8" s="203"/>
    </row>
    <row r="9" spans="2:15" ht="15" customHeight="1" x14ac:dyDescent="0.25">
      <c r="B9" s="244" t="s">
        <v>36</v>
      </c>
      <c r="C9" s="249">
        <v>115000000</v>
      </c>
      <c r="D9" s="192"/>
      <c r="E9" s="204">
        <v>230000000</v>
      </c>
      <c r="F9" s="192"/>
      <c r="G9" s="204">
        <v>236000000</v>
      </c>
      <c r="H9" s="195"/>
      <c r="I9" s="205">
        <v>121000000</v>
      </c>
      <c r="J9" s="192"/>
      <c r="K9" s="205">
        <v>373000000</v>
      </c>
      <c r="L9" s="25"/>
      <c r="M9" s="23"/>
      <c r="N9" s="249">
        <v>581000000</v>
      </c>
      <c r="O9" s="206">
        <v>744000000</v>
      </c>
    </row>
    <row r="10" spans="2:15" ht="11.25" customHeight="1" x14ac:dyDescent="0.25">
      <c r="B10" s="245"/>
      <c r="C10" s="250"/>
      <c r="D10" s="193"/>
      <c r="E10" s="202"/>
      <c r="F10" s="202"/>
      <c r="G10" s="202"/>
      <c r="H10" s="202"/>
      <c r="I10" s="202"/>
      <c r="J10" s="202"/>
      <c r="K10" s="202"/>
      <c r="L10" s="202"/>
      <c r="M10" s="26"/>
      <c r="N10" s="250"/>
      <c r="O10" s="203"/>
    </row>
    <row r="11" spans="2:15" ht="15" customHeight="1" x14ac:dyDescent="0.25">
      <c r="B11" s="244" t="s">
        <v>304</v>
      </c>
      <c r="C11" s="228">
        <v>12000000</v>
      </c>
      <c r="D11" s="192"/>
      <c r="E11" s="208">
        <v>112000000</v>
      </c>
      <c r="F11" s="192"/>
      <c r="G11" s="208">
        <v>83000000</v>
      </c>
      <c r="H11" s="195"/>
      <c r="I11" s="208">
        <v>142000000</v>
      </c>
      <c r="J11" s="192"/>
      <c r="K11" s="208">
        <v>160000000</v>
      </c>
      <c r="L11" s="25"/>
      <c r="M11" s="23"/>
      <c r="N11" s="228">
        <v>207000000</v>
      </c>
      <c r="O11" s="209">
        <v>409000000</v>
      </c>
    </row>
    <row r="12" spans="2:15" ht="15" hidden="1" customHeight="1" x14ac:dyDescent="0.25">
      <c r="B12" s="245" t="s">
        <v>37</v>
      </c>
      <c r="C12" s="231"/>
      <c r="D12" s="194"/>
      <c r="E12" s="202"/>
      <c r="F12" s="202"/>
      <c r="G12" s="202"/>
      <c r="H12" s="202"/>
      <c r="I12" s="202"/>
      <c r="J12" s="202"/>
      <c r="K12" s="202"/>
      <c r="L12" s="202"/>
      <c r="M12" s="29"/>
      <c r="N12" s="231"/>
      <c r="O12" s="203"/>
    </row>
    <row r="13" spans="2:15" ht="9.75" customHeight="1" x14ac:dyDescent="0.25">
      <c r="B13" s="224"/>
      <c r="C13" s="250"/>
      <c r="D13" s="193"/>
      <c r="E13" s="202"/>
      <c r="F13" s="202"/>
      <c r="G13" s="202"/>
      <c r="H13" s="202"/>
      <c r="I13" s="202"/>
      <c r="J13" s="202"/>
      <c r="K13" s="202"/>
      <c r="L13" s="202"/>
      <c r="M13" s="26"/>
      <c r="N13" s="250"/>
      <c r="O13" s="203"/>
    </row>
    <row r="14" spans="2:15" ht="15" customHeight="1" x14ac:dyDescent="0.25">
      <c r="B14" s="246" t="s">
        <v>38</v>
      </c>
      <c r="C14" s="229"/>
      <c r="D14" s="195"/>
      <c r="E14" s="195"/>
      <c r="F14" s="195"/>
      <c r="G14" s="195"/>
      <c r="H14" s="195"/>
      <c r="I14" s="195"/>
      <c r="J14" s="195"/>
      <c r="K14" s="195"/>
      <c r="L14" s="27"/>
      <c r="M14" s="30"/>
      <c r="N14" s="229"/>
      <c r="O14" s="210"/>
    </row>
    <row r="15" spans="2:15" ht="15" hidden="1" customHeight="1" x14ac:dyDescent="0.25">
      <c r="B15" s="245"/>
      <c r="C15" s="231"/>
      <c r="D15" s="194"/>
      <c r="E15" s="202"/>
      <c r="F15" s="202"/>
      <c r="G15" s="202"/>
      <c r="H15" s="202"/>
      <c r="I15" s="202"/>
      <c r="J15" s="202"/>
      <c r="K15" s="202"/>
      <c r="L15" s="202"/>
      <c r="M15" s="29"/>
      <c r="N15" s="231"/>
      <c r="O15" s="203"/>
    </row>
    <row r="16" spans="2:15" ht="15" customHeight="1" x14ac:dyDescent="0.25">
      <c r="B16" s="245" t="s">
        <v>39</v>
      </c>
      <c r="C16" s="230">
        <v>41081000000</v>
      </c>
      <c r="D16" s="194"/>
      <c r="E16" s="211">
        <v>39306000000</v>
      </c>
      <c r="F16" s="202"/>
      <c r="G16" s="211">
        <v>37459000000</v>
      </c>
      <c r="H16" s="202"/>
      <c r="I16" s="211">
        <v>35699000000</v>
      </c>
      <c r="J16" s="202"/>
      <c r="K16" s="211">
        <v>32692000000</v>
      </c>
      <c r="L16" s="202"/>
      <c r="M16" s="29"/>
      <c r="N16" s="230">
        <v>39246000000</v>
      </c>
      <c r="O16" s="212">
        <v>30706000000</v>
      </c>
    </row>
    <row r="17" spans="2:15" ht="15" hidden="1" customHeight="1" x14ac:dyDescent="0.25">
      <c r="B17" s="245" t="s">
        <v>41</v>
      </c>
      <c r="C17" s="251">
        <v>0.221</v>
      </c>
      <c r="D17" s="194"/>
      <c r="E17" s="213">
        <v>0</v>
      </c>
      <c r="F17" s="202"/>
      <c r="G17" s="213">
        <v>0</v>
      </c>
      <c r="H17" s="202"/>
      <c r="I17" s="213">
        <v>0</v>
      </c>
      <c r="J17" s="202"/>
      <c r="K17" s="202"/>
      <c r="L17" s="202"/>
      <c r="M17" s="29"/>
      <c r="N17" s="251" t="s">
        <v>40</v>
      </c>
      <c r="O17" s="203"/>
    </row>
    <row r="18" spans="2:15" ht="15" hidden="1" customHeight="1" x14ac:dyDescent="0.25">
      <c r="B18" s="244"/>
      <c r="C18" s="232"/>
      <c r="D18" s="192"/>
      <c r="E18" s="192"/>
      <c r="F18" s="192"/>
      <c r="G18" s="192"/>
      <c r="H18" s="195"/>
      <c r="I18" s="192"/>
      <c r="J18" s="192"/>
      <c r="K18" s="192"/>
      <c r="L18" s="25"/>
      <c r="M18" s="23"/>
      <c r="N18" s="232"/>
      <c r="O18" s="214"/>
    </row>
    <row r="19" spans="2:15" ht="15" hidden="1" customHeight="1" x14ac:dyDescent="0.25">
      <c r="B19" s="245" t="s">
        <v>42</v>
      </c>
      <c r="C19" s="252">
        <v>0.01</v>
      </c>
      <c r="D19" s="196"/>
      <c r="E19" s="215">
        <v>0</v>
      </c>
      <c r="F19" s="202"/>
      <c r="G19" s="215">
        <v>0</v>
      </c>
      <c r="H19" s="202"/>
      <c r="I19" s="215">
        <v>0</v>
      </c>
      <c r="J19" s="202"/>
      <c r="K19" s="202"/>
      <c r="L19" s="202"/>
      <c r="M19" s="89"/>
      <c r="N19" s="252" t="s">
        <v>40</v>
      </c>
      <c r="O19" s="203"/>
    </row>
    <row r="20" spans="2:15" ht="15" hidden="1" customHeight="1" x14ac:dyDescent="0.25">
      <c r="B20" s="244"/>
      <c r="C20" s="232"/>
      <c r="D20" s="192"/>
      <c r="E20" s="192"/>
      <c r="F20" s="192"/>
      <c r="G20" s="192"/>
      <c r="H20" s="216"/>
      <c r="I20" s="192"/>
      <c r="J20" s="192"/>
      <c r="K20" s="192"/>
      <c r="L20" s="25"/>
      <c r="M20" s="23"/>
      <c r="N20" s="232"/>
      <c r="O20" s="214"/>
    </row>
    <row r="21" spans="2:15" ht="7.5" customHeight="1" x14ac:dyDescent="0.25">
      <c r="B21" s="201"/>
      <c r="C21" s="253"/>
      <c r="D21" s="191"/>
      <c r="E21" s="202"/>
      <c r="F21" s="202"/>
      <c r="G21" s="202"/>
      <c r="H21" s="202"/>
      <c r="I21" s="202"/>
      <c r="J21" s="202"/>
      <c r="K21" s="202"/>
      <c r="L21" s="202"/>
      <c r="M21" s="20"/>
      <c r="N21" s="253"/>
      <c r="O21" s="214"/>
    </row>
    <row r="22" spans="2:15" ht="15" customHeight="1" x14ac:dyDescent="0.25">
      <c r="B22" s="245" t="s">
        <v>43</v>
      </c>
      <c r="C22" s="230">
        <v>41988000000</v>
      </c>
      <c r="D22" s="194"/>
      <c r="E22" s="211">
        <v>40322000000</v>
      </c>
      <c r="F22" s="202"/>
      <c r="G22" s="211">
        <v>38601000000</v>
      </c>
      <c r="H22" s="202"/>
      <c r="I22" s="211">
        <v>36494000000</v>
      </c>
      <c r="J22" s="202"/>
      <c r="K22" s="211">
        <v>34665000000</v>
      </c>
      <c r="L22" s="202"/>
      <c r="M22" s="29"/>
      <c r="N22" s="230">
        <v>41988000000</v>
      </c>
      <c r="O22" s="212">
        <v>34665000000</v>
      </c>
    </row>
    <row r="23" spans="2:15" ht="6" customHeight="1" x14ac:dyDescent="0.25">
      <c r="B23" s="245"/>
      <c r="C23" s="231"/>
      <c r="D23" s="194"/>
      <c r="E23" s="202"/>
      <c r="F23" s="202"/>
      <c r="G23" s="202"/>
      <c r="H23" s="202"/>
      <c r="I23" s="202"/>
      <c r="J23" s="202"/>
      <c r="K23" s="202"/>
      <c r="L23" s="202"/>
      <c r="M23" s="89"/>
      <c r="N23" s="231"/>
      <c r="O23" s="214"/>
    </row>
    <row r="24" spans="2:15" ht="15" customHeight="1" x14ac:dyDescent="0.25">
      <c r="B24" s="247" t="s">
        <v>303</v>
      </c>
      <c r="C24" s="254">
        <v>7.0000000000000001E-3</v>
      </c>
      <c r="D24" s="248"/>
      <c r="E24" s="217">
        <v>1.0200000000000001E-2</v>
      </c>
      <c r="F24" s="218"/>
      <c r="G24" s="219">
        <v>8.8999999999999999E-3</v>
      </c>
      <c r="H24" s="218"/>
      <c r="I24" s="219">
        <v>1.72E-2</v>
      </c>
      <c r="J24" s="218"/>
      <c r="K24" s="219">
        <v>1.77E-2</v>
      </c>
      <c r="L24" s="218"/>
      <c r="M24" s="220"/>
      <c r="N24" s="254">
        <v>7.0000000000000001E-3</v>
      </c>
      <c r="O24" s="233">
        <v>1.77E-2</v>
      </c>
    </row>
    <row r="25" spans="2:15" x14ac:dyDescent="0.25">
      <c r="B25" s="507" t="s">
        <v>44</v>
      </c>
      <c r="C25" s="507"/>
      <c r="D25" s="507"/>
      <c r="E25" s="507"/>
      <c r="F25" s="507"/>
      <c r="G25" s="507"/>
      <c r="H25" s="507"/>
      <c r="I25" s="507"/>
      <c r="J25" s="507"/>
      <c r="K25" s="507"/>
      <c r="L25" s="507"/>
      <c r="M25" s="507"/>
      <c r="N25" s="507"/>
      <c r="O25" s="507"/>
    </row>
    <row r="26" spans="2:15" ht="21.75" customHeight="1" x14ac:dyDescent="0.25">
      <c r="B26" s="497" t="s">
        <v>319</v>
      </c>
      <c r="C26" s="498"/>
      <c r="D26" s="498"/>
      <c r="E26" s="498"/>
      <c r="F26" s="498"/>
      <c r="G26" s="498"/>
      <c r="H26" s="498"/>
      <c r="I26" s="498"/>
      <c r="J26" s="498"/>
      <c r="K26" s="498"/>
      <c r="L26" s="498"/>
      <c r="M26" s="498"/>
      <c r="N26" s="498"/>
      <c r="O26" s="498"/>
    </row>
    <row r="27" spans="2:15" x14ac:dyDescent="0.25">
      <c r="B27" s="497" t="s">
        <v>302</v>
      </c>
      <c r="C27" s="498"/>
      <c r="D27" s="498"/>
      <c r="E27" s="498"/>
      <c r="F27" s="498"/>
      <c r="G27" s="498"/>
      <c r="H27" s="498"/>
      <c r="I27" s="498"/>
      <c r="J27" s="498"/>
      <c r="K27" s="498"/>
      <c r="L27" s="498"/>
      <c r="M27" s="498"/>
      <c r="N27" s="498"/>
      <c r="O27" s="498"/>
    </row>
    <row r="28" spans="2:15" ht="15" customHeight="1" x14ac:dyDescent="0.25">
      <c r="B28" s="11"/>
    </row>
    <row r="29" spans="2:15" ht="15" customHeight="1" x14ac:dyDescent="0.25">
      <c r="B29" s="501" t="s">
        <v>13</v>
      </c>
      <c r="C29" s="498"/>
      <c r="D29" s="498"/>
      <c r="E29" s="498"/>
      <c r="F29" s="498"/>
      <c r="G29" s="498"/>
      <c r="H29" s="498"/>
      <c r="I29" s="498"/>
      <c r="J29" s="498"/>
      <c r="K29" s="498"/>
      <c r="L29" s="498"/>
      <c r="M29" s="498"/>
      <c r="N29" s="498"/>
      <c r="O29" s="498"/>
    </row>
    <row r="30" spans="2:15" ht="9.25" customHeight="1" x14ac:dyDescent="0.25"/>
    <row r="31" spans="2:15" ht="15" customHeight="1" x14ac:dyDescent="0.25">
      <c r="B31" s="221"/>
      <c r="C31" s="502" t="s">
        <v>33</v>
      </c>
      <c r="D31" s="502"/>
      <c r="E31" s="502"/>
      <c r="F31" s="502"/>
      <c r="G31" s="502"/>
      <c r="H31" s="502"/>
      <c r="I31" s="502"/>
      <c r="J31" s="502"/>
      <c r="K31" s="502"/>
      <c r="L31" s="222"/>
      <c r="M31" s="222"/>
      <c r="N31" s="499" t="s">
        <v>34</v>
      </c>
      <c r="O31" s="500"/>
    </row>
    <row r="32" spans="2:15" ht="22.5" customHeight="1" x14ac:dyDescent="0.25">
      <c r="B32" s="224"/>
      <c r="C32" s="12">
        <v>44834</v>
      </c>
      <c r="D32" s="35"/>
      <c r="E32" s="12">
        <v>44742</v>
      </c>
      <c r="F32" s="35"/>
      <c r="G32" s="12">
        <v>44651</v>
      </c>
      <c r="H32" s="35"/>
      <c r="I32" s="12">
        <v>44561</v>
      </c>
      <c r="J32" s="12"/>
      <c r="K32" s="12">
        <v>44469</v>
      </c>
      <c r="L32" s="202"/>
      <c r="M32" s="202"/>
      <c r="N32" s="266">
        <v>44834</v>
      </c>
      <c r="O32" s="225">
        <v>44469</v>
      </c>
    </row>
    <row r="33" spans="2:15" ht="15" customHeight="1" x14ac:dyDescent="0.25">
      <c r="B33" s="224" t="s">
        <v>45</v>
      </c>
      <c r="C33" s="35"/>
      <c r="D33" s="39"/>
      <c r="E33" s="39"/>
      <c r="F33" s="39"/>
      <c r="G33" s="39"/>
      <c r="H33" s="39"/>
      <c r="I33" s="39"/>
      <c r="J33" s="39"/>
      <c r="K33" s="39"/>
      <c r="L33" s="202"/>
      <c r="M33" s="202"/>
      <c r="N33" s="267"/>
      <c r="O33" s="234"/>
    </row>
    <row r="34" spans="2:15" ht="15" customHeight="1" x14ac:dyDescent="0.25">
      <c r="B34" s="207" t="s">
        <v>46</v>
      </c>
      <c r="C34" s="14">
        <v>1109000000</v>
      </c>
      <c r="D34" s="29"/>
      <c r="E34" s="211">
        <v>1114000000</v>
      </c>
      <c r="F34" s="202"/>
      <c r="G34" s="211">
        <v>962000000</v>
      </c>
      <c r="H34" s="202"/>
      <c r="I34" s="211">
        <v>1055000000</v>
      </c>
      <c r="J34" s="202"/>
      <c r="K34" s="211">
        <v>1073000000</v>
      </c>
      <c r="L34" s="202"/>
      <c r="M34" s="202"/>
      <c r="N34" s="268">
        <f>+SUM(C34:G34)</f>
        <v>3185000000</v>
      </c>
      <c r="O34" s="235">
        <v>3255000000</v>
      </c>
    </row>
    <row r="35" spans="2:15" ht="15" customHeight="1" x14ac:dyDescent="0.25">
      <c r="B35" s="207" t="s">
        <v>47</v>
      </c>
      <c r="C35" s="15">
        <v>1108000000</v>
      </c>
      <c r="D35" s="29"/>
      <c r="E35" s="16">
        <v>1087000000</v>
      </c>
      <c r="F35" s="202"/>
      <c r="G35" s="16">
        <v>473000000</v>
      </c>
      <c r="H35" s="202"/>
      <c r="I35" s="16">
        <v>301000000</v>
      </c>
      <c r="J35" s="202"/>
      <c r="K35" s="16">
        <v>458000000</v>
      </c>
      <c r="L35" s="202"/>
      <c r="M35" s="202"/>
      <c r="N35" s="269">
        <f>+SUM(C35:G35)</f>
        <v>2668000000</v>
      </c>
      <c r="O35" s="236">
        <v>1437000000</v>
      </c>
    </row>
    <row r="36" spans="2:15" ht="15" customHeight="1" x14ac:dyDescent="0.25">
      <c r="B36" s="263" t="s">
        <v>48</v>
      </c>
      <c r="C36" s="14">
        <f>SUM(C34:C35)</f>
        <v>2217000000</v>
      </c>
      <c r="D36" s="29"/>
      <c r="E36" s="17">
        <f>SUM(E34:E35)</f>
        <v>2201000000</v>
      </c>
      <c r="F36" s="202"/>
      <c r="G36" s="17">
        <f>SUM(G34:G35)</f>
        <v>1435000000</v>
      </c>
      <c r="H36" s="202"/>
      <c r="I36" s="17">
        <f>SUM(I34:I35)</f>
        <v>1356000000</v>
      </c>
      <c r="J36" s="202"/>
      <c r="K36" s="17">
        <f>SUM(K34:K35)</f>
        <v>1531000000</v>
      </c>
      <c r="L36" s="202"/>
      <c r="M36" s="202"/>
      <c r="N36" s="268">
        <f>SUM(N34:N35)</f>
        <v>5853000000</v>
      </c>
      <c r="O36" s="268">
        <f>SUM(O34:O35)</f>
        <v>4692000000</v>
      </c>
    </row>
    <row r="37" spans="2:15" ht="15" customHeight="1" x14ac:dyDescent="0.25">
      <c r="B37" s="207" t="s">
        <v>49</v>
      </c>
      <c r="C37" s="10">
        <v>36000000</v>
      </c>
      <c r="D37" s="29"/>
      <c r="E37" s="211">
        <v>29000000</v>
      </c>
      <c r="F37" s="202"/>
      <c r="G37" s="211">
        <v>27000000</v>
      </c>
      <c r="H37" s="202"/>
      <c r="I37" s="211">
        <v>28000000</v>
      </c>
      <c r="J37" s="202"/>
      <c r="K37" s="211">
        <v>24000000</v>
      </c>
      <c r="L37" s="202"/>
      <c r="M37" s="202"/>
      <c r="N37" s="270">
        <f t="shared" ref="N37:N39" si="0">+SUM(C37:G37)</f>
        <v>92000000</v>
      </c>
      <c r="O37" s="235">
        <v>59000000</v>
      </c>
    </row>
    <row r="38" spans="2:15" ht="15" customHeight="1" x14ac:dyDescent="0.25">
      <c r="B38" s="207" t="s">
        <v>50</v>
      </c>
      <c r="C38" s="271">
        <v>0</v>
      </c>
      <c r="D38" s="29"/>
      <c r="E38" s="211">
        <v>843000000</v>
      </c>
      <c r="F38" s="202"/>
      <c r="G38" s="211">
        <v>600000000</v>
      </c>
      <c r="H38" s="202"/>
      <c r="I38" s="211">
        <v>35000000</v>
      </c>
      <c r="J38" s="202"/>
      <c r="K38" s="211">
        <v>1150000000</v>
      </c>
      <c r="L38" s="202"/>
      <c r="M38" s="202"/>
      <c r="N38" s="270">
        <f t="shared" si="0"/>
        <v>1443000000</v>
      </c>
      <c r="O38" s="235">
        <v>2275000000</v>
      </c>
    </row>
    <row r="39" spans="2:15" ht="15" customHeight="1" x14ac:dyDescent="0.25">
      <c r="B39" s="207" t="s">
        <v>51</v>
      </c>
      <c r="C39" s="15">
        <v>620000000</v>
      </c>
      <c r="D39" s="29"/>
      <c r="E39" s="272">
        <v>0</v>
      </c>
      <c r="F39" s="202"/>
      <c r="G39" s="16">
        <v>527000000</v>
      </c>
      <c r="H39" s="202"/>
      <c r="I39" s="16">
        <v>776000000</v>
      </c>
      <c r="J39" s="202"/>
      <c r="K39" s="16">
        <v>371000000</v>
      </c>
      <c r="L39" s="202"/>
      <c r="M39" s="211">
        <v>371000000</v>
      </c>
      <c r="N39" s="269">
        <f t="shared" si="0"/>
        <v>1147000000</v>
      </c>
      <c r="O39" s="236">
        <v>371000000</v>
      </c>
    </row>
    <row r="40" spans="2:15" ht="15" customHeight="1" x14ac:dyDescent="0.25">
      <c r="B40" s="264" t="s">
        <v>52</v>
      </c>
      <c r="C40" s="14">
        <f>+SUM(C36:C39)</f>
        <v>2873000000</v>
      </c>
      <c r="D40" s="29"/>
      <c r="E40" s="17">
        <f>+SUM(E36:E39)</f>
        <v>3073000000</v>
      </c>
      <c r="F40" s="202"/>
      <c r="G40" s="17">
        <f>+SUM(G36:G39)</f>
        <v>2589000000</v>
      </c>
      <c r="H40" s="202"/>
      <c r="I40" s="17">
        <f>+SUM(I36:I39)</f>
        <v>2195000000</v>
      </c>
      <c r="J40" s="202"/>
      <c r="K40" s="17">
        <f>+SUM(K36:K39)</f>
        <v>3076000000</v>
      </c>
      <c r="L40" s="202"/>
      <c r="M40" s="202"/>
      <c r="N40" s="14">
        <f>SUM(N36:N39)</f>
        <v>8535000000</v>
      </c>
      <c r="O40" s="14">
        <f>SUM(O36:O39)</f>
        <v>7397000000</v>
      </c>
    </row>
    <row r="41" spans="2:15" ht="15" customHeight="1" x14ac:dyDescent="0.25">
      <c r="B41" s="207" t="s">
        <v>53</v>
      </c>
      <c r="C41" s="15">
        <v>-660000000</v>
      </c>
      <c r="D41" s="29"/>
      <c r="E41" s="16">
        <v>-544000000</v>
      </c>
      <c r="F41" s="202"/>
      <c r="G41" s="16">
        <v>-236000000</v>
      </c>
      <c r="H41" s="202"/>
      <c r="I41" s="16">
        <v>-151000000</v>
      </c>
      <c r="J41" s="202"/>
      <c r="K41" s="16">
        <v>-229000000</v>
      </c>
      <c r="L41" s="202"/>
      <c r="M41" s="202"/>
      <c r="N41" s="15">
        <f>+SUM(C41:G41)</f>
        <v>-1440000000</v>
      </c>
      <c r="O41" s="236">
        <v>-718000000</v>
      </c>
    </row>
    <row r="42" spans="2:15" ht="15" customHeight="1" x14ac:dyDescent="0.25">
      <c r="B42" s="265" t="s">
        <v>305</v>
      </c>
      <c r="C42" s="226">
        <v>2213000000</v>
      </c>
      <c r="D42" s="220"/>
      <c r="E42" s="227">
        <f>+E40+E41</f>
        <v>2529000000</v>
      </c>
      <c r="F42" s="218"/>
      <c r="G42" s="227">
        <f>+G40+G41</f>
        <v>2353000000</v>
      </c>
      <c r="H42" s="218"/>
      <c r="I42" s="227">
        <f>+I40+I41</f>
        <v>2044000000</v>
      </c>
      <c r="J42" s="218"/>
      <c r="K42" s="227">
        <f>+K40+K41</f>
        <v>2847000000</v>
      </c>
      <c r="L42" s="218"/>
      <c r="M42" s="218"/>
      <c r="N42" s="226">
        <f>SUM(N40:N41)</f>
        <v>7095000000</v>
      </c>
      <c r="O42" s="226">
        <f>SUM(O40:O41)</f>
        <v>6679000000</v>
      </c>
    </row>
    <row r="43" spans="2:15" s="491" customFormat="1" ht="15" customHeight="1" x14ac:dyDescent="0.25">
      <c r="B43" s="492" t="s">
        <v>44</v>
      </c>
      <c r="C43" s="492"/>
      <c r="D43" s="492"/>
      <c r="E43" s="492"/>
      <c r="F43" s="492"/>
      <c r="G43" s="492"/>
      <c r="H43" s="492"/>
      <c r="I43" s="492"/>
      <c r="J43" s="492"/>
      <c r="K43" s="492"/>
      <c r="L43" s="492"/>
      <c r="M43" s="492"/>
      <c r="N43" s="492"/>
      <c r="O43" s="492"/>
    </row>
    <row r="45" spans="2:15" ht="15" customHeight="1" x14ac:dyDescent="0.25"/>
    <row r="46" spans="2:15" ht="15" customHeight="1" x14ac:dyDescent="0.25"/>
    <row r="47" spans="2:15" ht="15" customHeight="1" x14ac:dyDescent="0.25"/>
    <row r="48" spans="2: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sheetData>
  <mergeCells count="11">
    <mergeCell ref="B1:O1"/>
    <mergeCell ref="B4:O4"/>
    <mergeCell ref="N6:O6"/>
    <mergeCell ref="B26:O26"/>
    <mergeCell ref="B25:O25"/>
    <mergeCell ref="B2:C2"/>
    <mergeCell ref="B27:O27"/>
    <mergeCell ref="N31:O31"/>
    <mergeCell ref="B29:O29"/>
    <mergeCell ref="C31:K31"/>
    <mergeCell ref="C6:K6"/>
  </mergeCells>
  <pageMargins left="0.75" right="0.75" top="1" bottom="1" header="0.5" footer="0.5"/>
  <pageSetup scale="51"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X66"/>
  <sheetViews>
    <sheetView showGridLines="0" tabSelected="1" showRuler="0" view="pageBreakPreview" zoomScaleNormal="100" zoomScaleSheetLayoutView="100" workbookViewId="0">
      <selection activeCell="B20" sqref="B20"/>
    </sheetView>
  </sheetViews>
  <sheetFormatPr defaultColWidth="13.7265625" defaultRowHeight="12.5" x14ac:dyDescent="0.25"/>
  <cols>
    <col min="1" max="1" width="3.1796875" customWidth="1"/>
    <col min="2" max="2" width="85" customWidth="1"/>
    <col min="3" max="3" width="15.54296875" bestFit="1" customWidth="1"/>
    <col min="4" max="4" width="0" hidden="1" customWidth="1"/>
    <col min="5" max="5" width="11.1796875" bestFit="1" customWidth="1"/>
    <col min="6" max="6" width="0" hidden="1" customWidth="1"/>
    <col min="7" max="7" width="12.1796875" bestFit="1" customWidth="1"/>
    <col min="8" max="8" width="0" hidden="1" customWidth="1"/>
    <col min="9" max="9" width="16.81640625" customWidth="1"/>
    <col min="10" max="10" width="0" hidden="1" customWidth="1"/>
    <col min="11" max="11" width="15.54296875" bestFit="1" customWidth="1"/>
    <col min="12" max="12" width="0" hidden="1" customWidth="1"/>
  </cols>
  <sheetData>
    <row r="1" spans="2:15" ht="14.15" customHeight="1" x14ac:dyDescent="0.3">
      <c r="B1" s="189" t="s">
        <v>7</v>
      </c>
      <c r="C1" s="273"/>
      <c r="D1" s="273"/>
      <c r="E1" s="273"/>
      <c r="F1" s="273"/>
      <c r="G1" s="273"/>
      <c r="H1" s="273"/>
      <c r="I1" s="273"/>
      <c r="J1" s="273"/>
      <c r="K1" s="273"/>
      <c r="L1" s="273"/>
      <c r="M1" s="273"/>
      <c r="N1" s="273"/>
      <c r="O1" s="273"/>
    </row>
    <row r="2" spans="2:15" s="182" customFormat="1" ht="14.15" customHeight="1" x14ac:dyDescent="0.3">
      <c r="B2" s="493" t="s">
        <v>297</v>
      </c>
      <c r="C2" s="494"/>
      <c r="D2" s="256"/>
      <c r="E2" s="256"/>
      <c r="F2" s="256"/>
      <c r="G2" s="256"/>
      <c r="H2" s="256"/>
      <c r="I2" s="256"/>
      <c r="J2" s="256"/>
      <c r="K2" s="256"/>
      <c r="L2" s="256"/>
      <c r="M2" s="256"/>
      <c r="N2" s="256"/>
      <c r="O2" s="256"/>
    </row>
    <row r="3" spans="2:15" s="182" customFormat="1" ht="14.15" customHeight="1" x14ac:dyDescent="0.3">
      <c r="B3" s="341" t="s">
        <v>8</v>
      </c>
      <c r="C3" s="344"/>
      <c r="D3" s="256"/>
      <c r="E3" s="256"/>
      <c r="F3" s="256"/>
      <c r="G3" s="256"/>
      <c r="H3" s="256"/>
      <c r="I3" s="256"/>
      <c r="J3" s="256"/>
      <c r="K3" s="256"/>
      <c r="L3" s="256"/>
      <c r="M3" s="256"/>
      <c r="N3" s="256"/>
      <c r="O3" s="256"/>
    </row>
    <row r="4" spans="2:15" ht="14.15" customHeight="1" x14ac:dyDescent="0.25"/>
    <row r="5" spans="2:15" ht="14.15" customHeight="1" x14ac:dyDescent="0.3">
      <c r="B5" s="508" t="s">
        <v>14</v>
      </c>
      <c r="C5" s="498"/>
      <c r="D5" s="498"/>
      <c r="E5" s="498"/>
      <c r="F5" s="498"/>
      <c r="G5" s="498"/>
      <c r="H5" s="498"/>
      <c r="I5" s="498"/>
      <c r="J5" s="498"/>
      <c r="K5" s="498"/>
    </row>
    <row r="6" spans="2:15" ht="14.15" customHeight="1" x14ac:dyDescent="0.25"/>
    <row r="7" spans="2:15" ht="20.9" customHeight="1" x14ac:dyDescent="0.25">
      <c r="B7" s="7"/>
      <c r="C7" s="12">
        <v>44834</v>
      </c>
      <c r="D7" s="21"/>
      <c r="E7" s="12">
        <v>44742</v>
      </c>
      <c r="F7" s="32"/>
      <c r="G7" s="12">
        <v>44651</v>
      </c>
      <c r="H7" s="32"/>
      <c r="I7" s="186">
        <v>44561</v>
      </c>
      <c r="J7" s="9"/>
      <c r="K7" s="12">
        <v>44469</v>
      </c>
      <c r="L7" s="37"/>
      <c r="M7" s="20"/>
    </row>
    <row r="8" spans="2:15" ht="14.15" hidden="1" customHeight="1" x14ac:dyDescent="0.25">
      <c r="B8" s="31" t="s">
        <v>8</v>
      </c>
      <c r="C8" s="41" t="s">
        <v>56</v>
      </c>
      <c r="E8" s="8" t="s">
        <v>56</v>
      </c>
      <c r="G8" s="8" t="s">
        <v>56</v>
      </c>
      <c r="I8" s="8" t="s">
        <v>56</v>
      </c>
      <c r="K8" s="8" t="s">
        <v>56</v>
      </c>
      <c r="M8" s="20"/>
    </row>
    <row r="9" spans="2:15" ht="6.65" customHeight="1" x14ac:dyDescent="0.25">
      <c r="B9" s="13"/>
      <c r="C9" s="32"/>
      <c r="E9" s="32"/>
      <c r="G9" s="32"/>
      <c r="I9" s="32"/>
      <c r="K9" s="32"/>
      <c r="M9" s="20"/>
    </row>
    <row r="10" spans="2:15" ht="14.15" customHeight="1" x14ac:dyDescent="0.25">
      <c r="B10" s="13" t="s">
        <v>58</v>
      </c>
      <c r="M10" s="20"/>
    </row>
    <row r="11" spans="2:15" ht="14.15" customHeight="1" x14ac:dyDescent="0.25">
      <c r="B11" s="52" t="s">
        <v>59</v>
      </c>
      <c r="L11" s="63"/>
      <c r="M11" s="20"/>
    </row>
    <row r="12" spans="2:15" ht="14.15" customHeight="1" x14ac:dyDescent="0.25">
      <c r="B12" s="53" t="s">
        <v>60</v>
      </c>
      <c r="C12" s="42">
        <v>29359000000</v>
      </c>
      <c r="E12" s="42">
        <v>28398000000</v>
      </c>
      <c r="G12" s="42">
        <v>29478000000</v>
      </c>
      <c r="I12" s="42">
        <v>29962000000</v>
      </c>
      <c r="K12" s="42">
        <v>28550000000</v>
      </c>
      <c r="M12" s="20"/>
    </row>
    <row r="13" spans="2:15" ht="14.15" customHeight="1" x14ac:dyDescent="0.25">
      <c r="B13" s="53" t="s">
        <v>61</v>
      </c>
      <c r="C13" s="54">
        <v>812000000</v>
      </c>
      <c r="E13" s="54">
        <v>839000000</v>
      </c>
      <c r="G13" s="54">
        <v>934000000</v>
      </c>
      <c r="I13" s="54">
        <v>1028000000</v>
      </c>
      <c r="K13" s="54">
        <v>870000000</v>
      </c>
      <c r="L13" s="63"/>
      <c r="M13" s="20"/>
    </row>
    <row r="14" spans="2:15" ht="14.15" customHeight="1" x14ac:dyDescent="0.25">
      <c r="B14" s="53" t="s">
        <v>62</v>
      </c>
      <c r="C14" s="54">
        <v>110000000</v>
      </c>
      <c r="E14" s="54">
        <v>119000000</v>
      </c>
      <c r="G14" s="54">
        <v>139000000</v>
      </c>
      <c r="I14" s="54">
        <v>143000000</v>
      </c>
      <c r="K14" s="54">
        <v>156000000</v>
      </c>
      <c r="M14" s="20"/>
    </row>
    <row r="15" spans="2:15" ht="14.15" customHeight="1" x14ac:dyDescent="0.25">
      <c r="B15" s="53" t="s">
        <v>63</v>
      </c>
      <c r="C15" s="54">
        <v>108000000</v>
      </c>
      <c r="E15" s="54">
        <v>145000000</v>
      </c>
      <c r="G15" s="54">
        <v>487000000</v>
      </c>
      <c r="I15" s="54">
        <v>816000000</v>
      </c>
      <c r="K15" s="54">
        <v>581000000</v>
      </c>
      <c r="L15" s="63"/>
      <c r="M15" s="20"/>
    </row>
    <row r="16" spans="2:15" ht="14.15" customHeight="1" x14ac:dyDescent="0.25">
      <c r="B16" s="53" t="s">
        <v>64</v>
      </c>
      <c r="C16" s="54">
        <v>4533000000</v>
      </c>
      <c r="E16" s="54">
        <v>4437000000</v>
      </c>
      <c r="G16" s="54">
        <v>4217000000</v>
      </c>
      <c r="I16" s="54">
        <v>3749000000</v>
      </c>
      <c r="K16" s="54">
        <v>3484000000</v>
      </c>
      <c r="M16" s="20"/>
    </row>
    <row r="17" spans="1:24" ht="14.15" customHeight="1" x14ac:dyDescent="0.25">
      <c r="B17" s="53" t="s">
        <v>65</v>
      </c>
      <c r="C17" s="54">
        <v>2789000000</v>
      </c>
      <c r="E17" s="54">
        <v>2668000000</v>
      </c>
      <c r="G17" s="54">
        <v>2696000000</v>
      </c>
      <c r="I17" s="54">
        <v>2350000000</v>
      </c>
      <c r="K17" s="54">
        <v>2022000000</v>
      </c>
      <c r="L17" s="63"/>
      <c r="M17" s="20"/>
    </row>
    <row r="18" spans="1:24" ht="14.15" customHeight="1" x14ac:dyDescent="0.25">
      <c r="B18" s="53" t="s">
        <v>66</v>
      </c>
      <c r="C18" s="54">
        <v>537000000</v>
      </c>
      <c r="E18" s="54">
        <v>528000000</v>
      </c>
      <c r="G18" s="54">
        <v>510000000</v>
      </c>
      <c r="I18" s="54">
        <v>489000000</v>
      </c>
      <c r="K18" s="54">
        <v>454000000</v>
      </c>
      <c r="M18" s="20"/>
    </row>
    <row r="19" spans="1:24" ht="14.15" customHeight="1" x14ac:dyDescent="0.25">
      <c r="B19" s="53" t="s">
        <v>67</v>
      </c>
      <c r="C19" s="45">
        <v>42000000</v>
      </c>
      <c r="E19" s="45">
        <v>823000000</v>
      </c>
      <c r="G19" s="45">
        <v>387000000</v>
      </c>
      <c r="I19" s="45">
        <v>373000000</v>
      </c>
      <c r="K19" s="45">
        <v>258000000</v>
      </c>
      <c r="L19" s="63"/>
      <c r="M19" s="20"/>
    </row>
    <row r="20" spans="1:24" ht="14.15" customHeight="1" x14ac:dyDescent="0.25">
      <c r="B20" s="55" t="s">
        <v>68</v>
      </c>
      <c r="C20" s="56">
        <f>SUM(C12:C19)</f>
        <v>38290000000</v>
      </c>
      <c r="E20" s="56">
        <f>SUM(E12:E19)</f>
        <v>37957000000</v>
      </c>
      <c r="G20" s="56">
        <f>SUM(G12:G19)</f>
        <v>38848000000</v>
      </c>
      <c r="I20" s="56">
        <f>SUM(I12:I19)</f>
        <v>38910000000</v>
      </c>
      <c r="K20" s="56">
        <f>SUM(K12:K19)</f>
        <v>36375000000</v>
      </c>
      <c r="M20" s="20"/>
    </row>
    <row r="21" spans="1:24" ht="14.15" customHeight="1" x14ac:dyDescent="0.25">
      <c r="B21" s="52" t="s">
        <v>69</v>
      </c>
      <c r="C21" s="57">
        <v>1384000000</v>
      </c>
      <c r="E21" s="57">
        <v>992000000</v>
      </c>
      <c r="G21" s="57">
        <v>1168000000</v>
      </c>
      <c r="I21" s="57">
        <v>1533000000</v>
      </c>
      <c r="K21" s="57">
        <v>2320000000</v>
      </c>
      <c r="L21" s="63"/>
      <c r="M21" s="20"/>
    </row>
    <row r="22" spans="1:24" ht="14.15" customHeight="1" x14ac:dyDescent="0.25">
      <c r="B22" s="52" t="s">
        <v>70</v>
      </c>
      <c r="C22" s="54">
        <v>2000000</v>
      </c>
      <c r="E22" s="54">
        <v>3000000</v>
      </c>
      <c r="G22" s="54">
        <v>3000000</v>
      </c>
      <c r="I22" s="54">
        <v>3000000</v>
      </c>
      <c r="K22" s="54">
        <v>11000000</v>
      </c>
      <c r="M22" s="20"/>
    </row>
    <row r="23" spans="1:24" ht="14.15" hidden="1" customHeight="1" x14ac:dyDescent="0.25">
      <c r="B23" s="52" t="s">
        <v>71</v>
      </c>
      <c r="C23" s="54">
        <v>0</v>
      </c>
      <c r="E23" s="54">
        <v>0</v>
      </c>
      <c r="G23" s="54">
        <v>0</v>
      </c>
      <c r="I23" s="54">
        <v>0</v>
      </c>
      <c r="K23" s="54">
        <v>0</v>
      </c>
      <c r="L23" s="63"/>
      <c r="M23" s="20"/>
    </row>
    <row r="24" spans="1:24" ht="14.15" customHeight="1" x14ac:dyDescent="0.25">
      <c r="B24" s="52" t="s">
        <v>72</v>
      </c>
      <c r="C24" s="54">
        <v>4806000000</v>
      </c>
      <c r="E24" s="54">
        <v>4215000000</v>
      </c>
      <c r="G24" s="54">
        <v>3801000000</v>
      </c>
      <c r="I24" s="54">
        <v>3610000000</v>
      </c>
      <c r="K24" s="54">
        <v>3492000000</v>
      </c>
      <c r="L24" s="63"/>
      <c r="M24" s="20"/>
    </row>
    <row r="25" spans="1:24" ht="14.15" customHeight="1" x14ac:dyDescent="0.25">
      <c r="B25" s="52" t="s">
        <v>73</v>
      </c>
      <c r="C25" s="54">
        <v>1756000000</v>
      </c>
      <c r="E25" s="54">
        <v>1756000000</v>
      </c>
      <c r="G25" s="54">
        <v>1756000000</v>
      </c>
      <c r="I25" s="54">
        <v>1756000000</v>
      </c>
      <c r="K25" s="54">
        <v>1756000000</v>
      </c>
      <c r="L25" s="64"/>
      <c r="M25" s="20"/>
    </row>
    <row r="26" spans="1:24" ht="14.15" customHeight="1" x14ac:dyDescent="0.25">
      <c r="B26" s="52" t="s">
        <v>74</v>
      </c>
      <c r="C26" s="54">
        <v>851000000</v>
      </c>
      <c r="E26" s="54">
        <v>1000000000</v>
      </c>
      <c r="G26" s="54">
        <v>625000000</v>
      </c>
      <c r="I26" s="54">
        <v>613000000</v>
      </c>
      <c r="K26" s="54">
        <v>662000000</v>
      </c>
      <c r="L26" s="63"/>
      <c r="M26" s="20"/>
    </row>
    <row r="27" spans="1:24" ht="14.15" customHeight="1" x14ac:dyDescent="0.25">
      <c r="B27" s="52" t="s">
        <v>75</v>
      </c>
      <c r="C27" s="54">
        <v>8000000</v>
      </c>
      <c r="E27" s="54">
        <v>9000000</v>
      </c>
      <c r="G27" s="54">
        <v>9000000</v>
      </c>
      <c r="I27" s="54">
        <v>8000000</v>
      </c>
      <c r="K27" s="54">
        <v>8000000</v>
      </c>
      <c r="L27" s="64"/>
      <c r="M27" s="20"/>
    </row>
    <row r="28" spans="1:24" ht="14.15" customHeight="1" x14ac:dyDescent="0.25">
      <c r="B28" s="52" t="s">
        <v>76</v>
      </c>
      <c r="C28" s="54">
        <v>3438000000</v>
      </c>
      <c r="E28" s="54">
        <v>3143000000</v>
      </c>
      <c r="G28" s="54">
        <v>2699000000</v>
      </c>
      <c r="I28" s="54">
        <v>2234000000</v>
      </c>
      <c r="K28" s="54">
        <v>2086000000</v>
      </c>
      <c r="L28" s="63"/>
      <c r="M28" s="20"/>
    </row>
    <row r="29" spans="1:24" ht="14.15" customHeight="1" x14ac:dyDescent="0.25">
      <c r="B29" s="52" t="s">
        <v>77</v>
      </c>
      <c r="C29" s="54">
        <v>13000000</v>
      </c>
      <c r="E29" s="54">
        <v>14000000</v>
      </c>
      <c r="G29" s="54">
        <v>14000000</v>
      </c>
      <c r="I29" s="54">
        <v>13000000</v>
      </c>
      <c r="K29" s="54">
        <v>13000000</v>
      </c>
      <c r="L29" s="64"/>
      <c r="M29" s="20"/>
    </row>
    <row r="30" spans="1:24" ht="14.15" customHeight="1" x14ac:dyDescent="0.25">
      <c r="A30" s="65"/>
      <c r="B30" s="52" t="s">
        <v>78</v>
      </c>
      <c r="C30" s="54">
        <v>49000000</v>
      </c>
      <c r="E30" s="54">
        <v>64000000</v>
      </c>
      <c r="G30" s="54">
        <v>46000000</v>
      </c>
      <c r="I30" s="54">
        <v>50000000</v>
      </c>
      <c r="K30" s="54">
        <v>0</v>
      </c>
      <c r="L30" s="63"/>
      <c r="M30" s="66"/>
      <c r="N30" s="67"/>
      <c r="O30" s="67"/>
      <c r="P30" s="67"/>
      <c r="Q30" s="67"/>
      <c r="R30" s="67"/>
      <c r="S30" s="67"/>
      <c r="T30" s="67"/>
      <c r="U30" s="67"/>
      <c r="V30" s="67"/>
      <c r="W30" s="67"/>
      <c r="X30" s="67"/>
    </row>
    <row r="31" spans="1:24" ht="14.15" customHeight="1" x14ac:dyDescent="0.25">
      <c r="A31" s="65"/>
      <c r="B31" s="52" t="s">
        <v>79</v>
      </c>
      <c r="C31" s="45">
        <v>713000000</v>
      </c>
      <c r="E31" s="45">
        <v>473000000</v>
      </c>
      <c r="G31" s="45">
        <v>142000000</v>
      </c>
      <c r="I31" s="45">
        <v>0</v>
      </c>
      <c r="K31" s="45">
        <v>0</v>
      </c>
      <c r="L31" s="64"/>
      <c r="M31" s="66"/>
      <c r="N31" s="67"/>
      <c r="O31" s="67"/>
      <c r="P31" s="67"/>
      <c r="Q31" s="67"/>
      <c r="R31" s="67"/>
      <c r="S31" s="67"/>
      <c r="T31" s="67"/>
      <c r="U31" s="67"/>
      <c r="V31" s="67"/>
      <c r="W31" s="67"/>
      <c r="X31" s="67"/>
    </row>
    <row r="32" spans="1:24" ht="14.15" customHeight="1" x14ac:dyDescent="0.25">
      <c r="A32" s="68"/>
      <c r="B32" s="58" t="s">
        <v>80</v>
      </c>
      <c r="C32" s="59">
        <f>SUM(C20:C31)</f>
        <v>51310000000</v>
      </c>
      <c r="E32" s="59">
        <f>SUM(E20:E31)</f>
        <v>49626000000</v>
      </c>
      <c r="G32" s="59">
        <f>SUM(G20:G31)</f>
        <v>49111000000</v>
      </c>
      <c r="I32" s="59">
        <f>SUM(I20:I31)</f>
        <v>48730000000</v>
      </c>
      <c r="K32" s="59">
        <f>SUM(K20:K31)</f>
        <v>46723000000</v>
      </c>
      <c r="L32" s="64"/>
      <c r="M32" s="66"/>
      <c r="N32" s="67"/>
      <c r="O32" s="67"/>
      <c r="P32" s="67"/>
      <c r="Q32" s="67"/>
      <c r="R32" s="67"/>
      <c r="S32" s="67"/>
      <c r="T32" s="67"/>
      <c r="U32" s="67"/>
      <c r="V32" s="67"/>
      <c r="W32" s="67"/>
      <c r="X32" s="67"/>
    </row>
    <row r="33" spans="1:24" ht="14.15" customHeight="1" x14ac:dyDescent="0.25">
      <c r="A33" s="64"/>
      <c r="B33" s="20"/>
      <c r="C33" s="69"/>
      <c r="E33" s="69"/>
      <c r="G33" s="69"/>
      <c r="I33" s="69"/>
      <c r="K33" s="69"/>
      <c r="L33" s="64"/>
      <c r="M33" s="66"/>
      <c r="N33" s="67"/>
      <c r="O33" s="67"/>
      <c r="P33" s="67"/>
      <c r="Q33" s="67"/>
      <c r="R33" s="67"/>
      <c r="S33" s="67"/>
      <c r="T33" s="67"/>
      <c r="U33" s="67"/>
      <c r="V33" s="67"/>
      <c r="W33" s="67"/>
      <c r="X33" s="67"/>
    </row>
    <row r="34" spans="1:24" ht="14.15" customHeight="1" x14ac:dyDescent="0.25">
      <c r="B34" s="13" t="s">
        <v>81</v>
      </c>
      <c r="M34" s="20"/>
    </row>
    <row r="35" spans="1:24" ht="14.15" customHeight="1" x14ac:dyDescent="0.25">
      <c r="B35" s="52" t="s">
        <v>320</v>
      </c>
      <c r="C35" s="54">
        <v>39127000000</v>
      </c>
      <c r="E35" s="54">
        <v>37707000000</v>
      </c>
      <c r="G35" s="54">
        <v>36237000000</v>
      </c>
      <c r="I35" s="54">
        <v>35525000000</v>
      </c>
      <c r="K35" s="54">
        <v>33988000000</v>
      </c>
      <c r="L35" s="63"/>
      <c r="M35" s="20"/>
    </row>
    <row r="36" spans="1:24" ht="14.15" customHeight="1" x14ac:dyDescent="0.25">
      <c r="B36" s="52" t="s">
        <v>321</v>
      </c>
      <c r="C36" s="54">
        <v>5734000000</v>
      </c>
      <c r="E36" s="54">
        <v>5177000000</v>
      </c>
      <c r="G36" s="54">
        <v>5217000000</v>
      </c>
      <c r="I36" s="54">
        <v>4732000000</v>
      </c>
      <c r="K36" s="54">
        <v>3985000000</v>
      </c>
      <c r="M36" s="20"/>
    </row>
    <row r="37" spans="1:24" ht="14.15" customHeight="1" x14ac:dyDescent="0.25">
      <c r="B37" s="52" t="s">
        <v>322</v>
      </c>
      <c r="C37" s="54">
        <v>1289000000</v>
      </c>
      <c r="E37" s="54">
        <v>1384000000</v>
      </c>
      <c r="G37" s="54">
        <v>1536000000</v>
      </c>
      <c r="I37" s="54">
        <v>1297000000</v>
      </c>
      <c r="K37" s="54">
        <v>1670000000</v>
      </c>
      <c r="L37" s="63"/>
      <c r="M37" s="20"/>
    </row>
    <row r="38" spans="1:24" ht="14.15" customHeight="1" x14ac:dyDescent="0.25">
      <c r="B38" s="52" t="s">
        <v>82</v>
      </c>
      <c r="C38" s="54">
        <v>0</v>
      </c>
      <c r="E38" s="54">
        <v>0</v>
      </c>
      <c r="G38" s="54">
        <v>0</v>
      </c>
      <c r="I38" s="54">
        <v>0</v>
      </c>
      <c r="K38" s="54">
        <v>3000000</v>
      </c>
      <c r="M38" s="20"/>
    </row>
    <row r="39" spans="1:24" ht="14.15" customHeight="1" x14ac:dyDescent="0.25">
      <c r="A39" s="64"/>
      <c r="B39" s="52" t="s">
        <v>83</v>
      </c>
      <c r="C39" s="54">
        <v>0</v>
      </c>
      <c r="E39" s="54">
        <v>0</v>
      </c>
      <c r="G39" s="54">
        <v>0</v>
      </c>
      <c r="I39" s="54">
        <v>24000000</v>
      </c>
      <c r="K39" s="54">
        <v>9000000</v>
      </c>
      <c r="L39" s="63"/>
      <c r="M39" s="66"/>
      <c r="N39" s="67"/>
      <c r="O39" s="67"/>
      <c r="P39" s="67"/>
      <c r="Q39" s="67"/>
      <c r="R39" s="67"/>
      <c r="S39" s="67"/>
      <c r="T39" s="67"/>
      <c r="U39" s="67"/>
      <c r="V39" s="67"/>
      <c r="W39" s="67"/>
      <c r="X39" s="67"/>
    </row>
    <row r="40" spans="1:24" ht="14.15" customHeight="1" x14ac:dyDescent="0.25">
      <c r="A40" s="64"/>
      <c r="B40" s="52" t="s">
        <v>84</v>
      </c>
      <c r="C40" s="54">
        <v>571000000</v>
      </c>
      <c r="E40" s="54">
        <v>573000000</v>
      </c>
      <c r="G40" s="54">
        <v>975000000</v>
      </c>
      <c r="I40" s="54">
        <v>977000000</v>
      </c>
      <c r="K40" s="54">
        <v>979000000</v>
      </c>
      <c r="L40" s="63"/>
      <c r="M40" s="66"/>
      <c r="N40" s="67"/>
      <c r="O40" s="67"/>
      <c r="P40" s="67"/>
      <c r="Q40" s="67"/>
      <c r="R40" s="67"/>
      <c r="S40" s="67"/>
      <c r="T40" s="67"/>
      <c r="U40" s="67"/>
      <c r="V40" s="67"/>
      <c r="W40" s="67"/>
      <c r="X40" s="67"/>
    </row>
    <row r="41" spans="1:24" ht="14.15" customHeight="1" x14ac:dyDescent="0.25">
      <c r="A41" s="64"/>
      <c r="B41" s="52" t="s">
        <v>85</v>
      </c>
      <c r="C41" s="54">
        <v>2900000000</v>
      </c>
      <c r="E41" s="54">
        <v>2277000000</v>
      </c>
      <c r="G41" s="54">
        <v>1852000000</v>
      </c>
      <c r="I41" s="54">
        <v>1676000000</v>
      </c>
      <c r="K41" s="54">
        <v>1508000000</v>
      </c>
      <c r="L41" s="64"/>
      <c r="M41" s="66"/>
      <c r="N41" s="67"/>
      <c r="O41" s="67"/>
      <c r="P41" s="67"/>
      <c r="Q41" s="67"/>
      <c r="R41" s="67"/>
      <c r="S41" s="67"/>
      <c r="T41" s="67"/>
      <c r="U41" s="67"/>
      <c r="V41" s="67"/>
      <c r="W41" s="67"/>
      <c r="X41" s="67"/>
    </row>
    <row r="42" spans="1:24" ht="14.15" customHeight="1" x14ac:dyDescent="0.25">
      <c r="A42" s="64"/>
      <c r="B42" s="52" t="s">
        <v>86</v>
      </c>
      <c r="C42" s="54">
        <v>14000000</v>
      </c>
      <c r="E42" s="54">
        <v>14000000</v>
      </c>
      <c r="G42" s="54">
        <v>14000000</v>
      </c>
      <c r="I42" s="54">
        <v>14000000</v>
      </c>
      <c r="K42" s="54">
        <v>14000000</v>
      </c>
      <c r="L42" s="63"/>
      <c r="M42" s="66"/>
      <c r="N42" s="67"/>
      <c r="O42" s="67"/>
      <c r="P42" s="67"/>
      <c r="Q42" s="67"/>
      <c r="R42" s="67"/>
      <c r="S42" s="67"/>
      <c r="T42" s="67"/>
      <c r="U42" s="67"/>
      <c r="V42" s="67"/>
      <c r="W42" s="67"/>
      <c r="X42" s="67"/>
    </row>
    <row r="43" spans="1:24" ht="14.15" hidden="1" customHeight="1" x14ac:dyDescent="0.25">
      <c r="A43" s="64"/>
      <c r="B43" s="52" t="s">
        <v>87</v>
      </c>
      <c r="E43" s="45">
        <v>0</v>
      </c>
      <c r="G43" s="45">
        <v>0</v>
      </c>
      <c r="I43" s="45">
        <v>0</v>
      </c>
      <c r="K43" s="45">
        <v>0</v>
      </c>
      <c r="L43" s="64"/>
      <c r="M43" s="66"/>
      <c r="N43" s="67"/>
      <c r="O43" s="67"/>
      <c r="P43" s="67"/>
      <c r="Q43" s="67"/>
      <c r="R43" s="67"/>
      <c r="S43" s="67"/>
      <c r="T43" s="67"/>
      <c r="U43" s="67"/>
      <c r="V43" s="67"/>
      <c r="W43" s="67"/>
      <c r="X43" s="67"/>
    </row>
    <row r="44" spans="1:24" ht="14.15" customHeight="1" x14ac:dyDescent="0.25">
      <c r="A44" s="64"/>
      <c r="B44" s="58" t="s">
        <v>88</v>
      </c>
      <c r="C44" s="56">
        <f>SUM(C35:C42)</f>
        <v>49635000000</v>
      </c>
      <c r="E44" s="56">
        <f>SUM(E35:E42)</f>
        <v>47132000000</v>
      </c>
      <c r="G44" s="56">
        <f>SUM(G35:G42)</f>
        <v>45831000000</v>
      </c>
      <c r="I44" s="56">
        <f>SUM(I35:I42)</f>
        <v>44245000000</v>
      </c>
      <c r="K44" s="56">
        <f>SUM(K35:K42)</f>
        <v>42156000000</v>
      </c>
      <c r="L44" s="63"/>
      <c r="M44" s="66"/>
      <c r="N44" s="67"/>
      <c r="O44" s="67"/>
      <c r="P44" s="67"/>
      <c r="Q44" s="67"/>
      <c r="R44" s="67"/>
      <c r="S44" s="67"/>
      <c r="T44" s="67"/>
      <c r="U44" s="67"/>
      <c r="V44" s="67"/>
      <c r="W44" s="67"/>
      <c r="X44" s="67"/>
    </row>
    <row r="45" spans="1:24" ht="14.15" customHeight="1" x14ac:dyDescent="0.25">
      <c r="A45" s="64"/>
      <c r="B45" s="52"/>
      <c r="C45" s="70"/>
      <c r="E45" s="70"/>
      <c r="G45" s="70"/>
      <c r="I45" s="70"/>
      <c r="K45" s="70"/>
      <c r="L45" s="64"/>
      <c r="M45" s="66"/>
      <c r="N45" s="67"/>
      <c r="O45" s="67"/>
      <c r="P45" s="67"/>
      <c r="Q45" s="67"/>
      <c r="R45" s="67"/>
      <c r="S45" s="67"/>
      <c r="T45" s="67"/>
      <c r="U45" s="67"/>
      <c r="V45" s="67"/>
      <c r="W45" s="67"/>
      <c r="X45" s="67"/>
    </row>
    <row r="46" spans="1:24" ht="14.15" customHeight="1" x14ac:dyDescent="0.25">
      <c r="A46" s="64"/>
      <c r="B46" s="13" t="s">
        <v>89</v>
      </c>
      <c r="L46" s="63"/>
      <c r="M46" s="66"/>
      <c r="N46" s="67"/>
      <c r="O46" s="67"/>
      <c r="P46" s="67"/>
      <c r="Q46" s="67"/>
      <c r="R46" s="67"/>
      <c r="S46" s="67"/>
      <c r="T46" s="67"/>
      <c r="U46" s="67"/>
      <c r="V46" s="67"/>
      <c r="W46" s="67"/>
      <c r="X46" s="67"/>
    </row>
    <row r="47" spans="1:24" ht="14.15" hidden="1" customHeight="1" x14ac:dyDescent="0.25">
      <c r="A47" s="64"/>
      <c r="B47" s="53" t="s">
        <v>90</v>
      </c>
      <c r="E47" s="54">
        <v>0</v>
      </c>
      <c r="G47" s="54">
        <v>0</v>
      </c>
      <c r="I47" s="54">
        <v>0</v>
      </c>
      <c r="K47" s="54">
        <v>0</v>
      </c>
      <c r="L47" s="64"/>
      <c r="M47" s="66"/>
      <c r="N47" s="67"/>
      <c r="O47" s="67"/>
      <c r="P47" s="67"/>
      <c r="Q47" s="67"/>
      <c r="R47" s="67"/>
      <c r="S47" s="67"/>
      <c r="T47" s="67"/>
      <c r="U47" s="67"/>
      <c r="V47" s="67"/>
      <c r="W47" s="67"/>
      <c r="X47" s="67"/>
    </row>
    <row r="48" spans="1:24" ht="14.15" hidden="1" customHeight="1" x14ac:dyDescent="0.25">
      <c r="A48" s="64"/>
      <c r="B48" s="53" t="s">
        <v>91</v>
      </c>
      <c r="E48" s="54">
        <v>0</v>
      </c>
      <c r="G48" s="54">
        <v>0</v>
      </c>
      <c r="I48" s="54">
        <v>0</v>
      </c>
      <c r="K48" s="54">
        <v>0</v>
      </c>
      <c r="L48" s="64"/>
      <c r="M48" s="66"/>
      <c r="N48" s="67"/>
      <c r="O48" s="67"/>
      <c r="P48" s="67"/>
      <c r="Q48" s="67"/>
      <c r="R48" s="67"/>
      <c r="S48" s="67"/>
      <c r="T48" s="67"/>
      <c r="U48" s="67"/>
      <c r="V48" s="67"/>
      <c r="W48" s="67"/>
      <c r="X48" s="67"/>
    </row>
    <row r="49" spans="1:24" ht="14.15" customHeight="1" x14ac:dyDescent="0.25">
      <c r="A49" s="64"/>
      <c r="B49" s="53" t="s">
        <v>92</v>
      </c>
      <c r="C49" s="54">
        <v>3159000000</v>
      </c>
      <c r="E49" s="54">
        <v>3156000000</v>
      </c>
      <c r="G49" s="54">
        <v>2753000000</v>
      </c>
      <c r="I49" s="54">
        <v>2750000000</v>
      </c>
      <c r="K49" s="54">
        <v>2748000000</v>
      </c>
      <c r="L49" s="64"/>
      <c r="M49" s="66"/>
      <c r="N49" s="67"/>
      <c r="O49" s="67"/>
      <c r="P49" s="67"/>
      <c r="Q49" s="67"/>
      <c r="R49" s="67"/>
      <c r="S49" s="67"/>
      <c r="T49" s="67"/>
      <c r="U49" s="67"/>
      <c r="V49" s="67"/>
      <c r="W49" s="67"/>
      <c r="X49" s="67"/>
    </row>
    <row r="50" spans="1:24" ht="14.15" customHeight="1" x14ac:dyDescent="0.25">
      <c r="A50" s="64"/>
      <c r="B50" s="53" t="s">
        <v>93</v>
      </c>
      <c r="C50" s="54">
        <v>1582000000</v>
      </c>
      <c r="E50" s="54">
        <v>1468000000</v>
      </c>
      <c r="G50" s="54">
        <v>1238000000</v>
      </c>
      <c r="I50" s="54">
        <v>1001000000</v>
      </c>
      <c r="K50" s="54">
        <v>880000000</v>
      </c>
      <c r="L50" s="63"/>
      <c r="M50" s="66"/>
      <c r="N50" s="67"/>
      <c r="O50" s="67"/>
      <c r="P50" s="67"/>
      <c r="Q50" s="67"/>
      <c r="R50" s="67"/>
      <c r="S50" s="67"/>
      <c r="T50" s="67"/>
      <c r="U50" s="67"/>
      <c r="V50" s="67"/>
      <c r="W50" s="67"/>
      <c r="X50" s="67"/>
    </row>
    <row r="51" spans="1:24" ht="14.15" customHeight="1" x14ac:dyDescent="0.25">
      <c r="A51" s="64"/>
      <c r="B51" s="53" t="s">
        <v>94</v>
      </c>
      <c r="C51" s="54">
        <v>-3066000000</v>
      </c>
      <c r="E51" s="54">
        <v>-2130000000</v>
      </c>
      <c r="G51" s="54">
        <v>-711000000</v>
      </c>
      <c r="I51" s="54">
        <v>734000000</v>
      </c>
      <c r="K51" s="54">
        <v>939000000</v>
      </c>
      <c r="L51" s="64"/>
      <c r="M51" s="66"/>
      <c r="N51" s="67"/>
      <c r="O51" s="67"/>
      <c r="P51" s="67"/>
      <c r="Q51" s="67"/>
      <c r="R51" s="67"/>
      <c r="S51" s="67"/>
      <c r="T51" s="67"/>
      <c r="U51" s="67"/>
      <c r="V51" s="67"/>
      <c r="W51" s="67"/>
      <c r="X51" s="67"/>
    </row>
    <row r="52" spans="1:24" ht="14.15" hidden="1" customHeight="1" x14ac:dyDescent="0.25">
      <c r="A52" s="64"/>
      <c r="B52" s="60" t="s">
        <v>95</v>
      </c>
      <c r="C52" s="45">
        <v>0</v>
      </c>
      <c r="E52" s="45">
        <v>0</v>
      </c>
      <c r="G52" s="45">
        <v>0</v>
      </c>
      <c r="I52" s="45">
        <v>0</v>
      </c>
      <c r="K52" s="45">
        <v>0</v>
      </c>
      <c r="L52" s="63"/>
      <c r="M52" s="66"/>
      <c r="N52" s="67"/>
      <c r="O52" s="67"/>
      <c r="P52" s="67"/>
      <c r="Q52" s="67"/>
      <c r="R52" s="67"/>
      <c r="S52" s="67"/>
      <c r="T52" s="67"/>
      <c r="U52" s="67"/>
      <c r="V52" s="67"/>
      <c r="W52" s="67"/>
      <c r="X52" s="67"/>
    </row>
    <row r="53" spans="1:24" ht="14.15" customHeight="1" x14ac:dyDescent="0.25">
      <c r="A53" s="64"/>
      <c r="B53" s="58" t="s">
        <v>96</v>
      </c>
      <c r="C53" s="56">
        <f>SUM(C49:C51)</f>
        <v>1675000000</v>
      </c>
      <c r="E53" s="56">
        <f>SUM(E49:E51)</f>
        <v>2494000000</v>
      </c>
      <c r="G53" s="56">
        <f>SUM(G49:G51)</f>
        <v>3280000000</v>
      </c>
      <c r="I53" s="56">
        <f>SUM(I49:I51)</f>
        <v>4485000000</v>
      </c>
      <c r="K53" s="56">
        <f>SUM(K49:K51)</f>
        <v>4567000000</v>
      </c>
      <c r="L53" s="63"/>
      <c r="M53" s="66"/>
      <c r="N53" s="67"/>
      <c r="O53" s="67"/>
      <c r="P53" s="67"/>
      <c r="Q53" s="67"/>
      <c r="R53" s="67"/>
      <c r="S53" s="67"/>
      <c r="T53" s="67"/>
      <c r="U53" s="67"/>
      <c r="V53" s="67"/>
      <c r="W53" s="67"/>
      <c r="X53" s="67"/>
    </row>
    <row r="54" spans="1:24" ht="14.15" customHeight="1" x14ac:dyDescent="0.25">
      <c r="A54" s="64"/>
      <c r="B54" s="61" t="s">
        <v>97</v>
      </c>
      <c r="C54" s="62">
        <f>C44+C53</f>
        <v>51310000000</v>
      </c>
      <c r="E54" s="62">
        <f>E44+E53</f>
        <v>49626000000</v>
      </c>
      <c r="G54" s="62">
        <f>G44+G53</f>
        <v>49111000000</v>
      </c>
      <c r="I54" s="62">
        <f>I44+I53</f>
        <v>48730000000</v>
      </c>
      <c r="K54" s="62">
        <f>K44+K53</f>
        <v>46723000000</v>
      </c>
      <c r="L54" s="71"/>
      <c r="M54" s="66"/>
      <c r="N54" s="67"/>
      <c r="O54" s="67"/>
      <c r="P54" s="67"/>
      <c r="Q54" s="67"/>
      <c r="R54" s="67"/>
      <c r="S54" s="67"/>
      <c r="T54" s="67"/>
      <c r="U54" s="67"/>
      <c r="V54" s="67"/>
      <c r="W54" s="67"/>
      <c r="X54" s="67"/>
    </row>
    <row r="55" spans="1:24" ht="14.15" customHeight="1" x14ac:dyDescent="0.25">
      <c r="B55" s="72"/>
      <c r="C55" s="50"/>
      <c r="D55" s="50"/>
      <c r="E55" s="50"/>
      <c r="F55" s="50"/>
      <c r="G55" s="50"/>
      <c r="H55" s="50"/>
      <c r="I55" s="50"/>
      <c r="J55" s="50"/>
      <c r="K55" s="50"/>
      <c r="L55" s="32"/>
    </row>
    <row r="56" spans="1:24" ht="15" customHeight="1" x14ac:dyDescent="0.25"/>
    <row r="57" spans="1:24" ht="15" customHeight="1" x14ac:dyDescent="0.25"/>
    <row r="58" spans="1:24" ht="15" customHeight="1" x14ac:dyDescent="0.25"/>
    <row r="59" spans="1:24" ht="15" customHeight="1" x14ac:dyDescent="0.25"/>
    <row r="60" spans="1:24" ht="15" customHeight="1" x14ac:dyDescent="0.25"/>
    <row r="61" spans="1:24" ht="15" customHeight="1" x14ac:dyDescent="0.25"/>
    <row r="62" spans="1:24" ht="15" customHeight="1" x14ac:dyDescent="0.25"/>
    <row r="63" spans="1:24" ht="15" customHeight="1" x14ac:dyDescent="0.25"/>
    <row r="64" spans="1:24" ht="15" customHeight="1" x14ac:dyDescent="0.25"/>
    <row r="65" ht="15" customHeight="1" x14ac:dyDescent="0.25"/>
    <row r="66" ht="15" customHeight="1" x14ac:dyDescent="0.25"/>
  </sheetData>
  <mergeCells count="2">
    <mergeCell ref="B5:K5"/>
    <mergeCell ref="B2:C2"/>
  </mergeCells>
  <pageMargins left="0.75" right="0.75" top="1" bottom="1" header="0.5" footer="0.5"/>
  <pageSetup scale="57"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W49"/>
  <sheetViews>
    <sheetView showGridLines="0" showRuler="0" view="pageBreakPreview" zoomScaleNormal="100" zoomScaleSheetLayoutView="100" workbookViewId="0">
      <selection activeCell="B5" sqref="B5:S5"/>
    </sheetView>
  </sheetViews>
  <sheetFormatPr defaultColWidth="13.7265625" defaultRowHeight="12.5" x14ac:dyDescent="0.25"/>
  <cols>
    <col min="1" max="1" width="3.26953125" customWidth="1"/>
    <col min="2" max="2" width="62.453125" customWidth="1"/>
    <col min="3" max="3" width="15.54296875" bestFit="1" customWidth="1"/>
    <col min="4" max="4" width="0" hidden="1" customWidth="1"/>
    <col min="5" max="5" width="11.1796875" bestFit="1" customWidth="1"/>
    <col min="6" max="6" width="0" hidden="1" customWidth="1"/>
    <col min="7" max="7" width="12.1796875" bestFit="1" customWidth="1"/>
    <col min="8" max="8" width="0" hidden="1" customWidth="1"/>
    <col min="9" max="9" width="15" bestFit="1" customWidth="1"/>
    <col min="10" max="10" width="0" hidden="1" customWidth="1"/>
    <col min="11" max="11" width="15.54296875" bestFit="1" customWidth="1"/>
    <col min="12" max="13" width="0" hidden="1" customWidth="1"/>
    <col min="14" max="14" width="10.1796875" hidden="1" customWidth="1"/>
    <col min="15" max="16" width="0" hidden="1" customWidth="1"/>
    <col min="17" max="17" width="15.54296875" bestFit="1" customWidth="1"/>
    <col min="18" max="18" width="0" hidden="1" customWidth="1"/>
    <col min="19" max="19" width="15.54296875" bestFit="1" customWidth="1"/>
    <col min="20" max="20" width="9.7265625" hidden="1" customWidth="1"/>
    <col min="21" max="21" width="0" hidden="1" customWidth="1"/>
    <col min="22" max="22" width="10.1796875" hidden="1" customWidth="1"/>
  </cols>
  <sheetData>
    <row r="1" spans="2:23" s="182" customFormat="1" ht="13" x14ac:dyDescent="0.3">
      <c r="B1" s="189" t="s">
        <v>7</v>
      </c>
      <c r="C1" s="273"/>
    </row>
    <row r="2" spans="2:23" s="182" customFormat="1" ht="13" x14ac:dyDescent="0.3">
      <c r="B2" s="493" t="s">
        <v>297</v>
      </c>
      <c r="C2" s="494"/>
    </row>
    <row r="3" spans="2:23" s="182" customFormat="1" ht="13" x14ac:dyDescent="0.3">
      <c r="B3" s="341" t="s">
        <v>8</v>
      </c>
      <c r="C3" s="344"/>
    </row>
    <row r="4" spans="2:23" s="182" customFormat="1" x14ac:dyDescent="0.25"/>
    <row r="5" spans="2:23" ht="15" customHeight="1" x14ac:dyDescent="0.3">
      <c r="B5" s="512" t="s">
        <v>16</v>
      </c>
      <c r="C5" s="512"/>
      <c r="D5" s="512"/>
      <c r="E5" s="512"/>
      <c r="F5" s="512"/>
      <c r="G5" s="512"/>
      <c r="H5" s="512"/>
      <c r="I5" s="512"/>
      <c r="J5" s="512"/>
      <c r="K5" s="512"/>
      <c r="L5" s="512"/>
      <c r="M5" s="512"/>
      <c r="N5" s="512"/>
      <c r="O5" s="512"/>
      <c r="P5" s="512"/>
      <c r="Q5" s="512"/>
      <c r="R5" s="512"/>
      <c r="S5" s="512"/>
    </row>
    <row r="6" spans="2:23" ht="15" customHeight="1" x14ac:dyDescent="0.25"/>
    <row r="7" spans="2:23" ht="23.25" customHeight="1" x14ac:dyDescent="0.25">
      <c r="B7" s="7"/>
      <c r="C7" s="509" t="s">
        <v>33</v>
      </c>
      <c r="D7" s="509"/>
      <c r="E7" s="509"/>
      <c r="F7" s="509"/>
      <c r="G7" s="509"/>
      <c r="H7" s="509"/>
      <c r="I7" s="509"/>
      <c r="J7" s="510"/>
      <c r="K7" s="509"/>
      <c r="L7" s="33"/>
      <c r="M7" s="34"/>
      <c r="N7" s="8" t="s">
        <v>55</v>
      </c>
      <c r="O7" s="33"/>
      <c r="P7" s="34"/>
      <c r="Q7" s="511" t="s">
        <v>34</v>
      </c>
      <c r="R7" s="509"/>
      <c r="S7" s="509"/>
      <c r="T7" s="76" t="s">
        <v>99</v>
      </c>
      <c r="U7" s="33"/>
      <c r="V7" s="91"/>
      <c r="W7" s="20"/>
    </row>
    <row r="8" spans="2:23" ht="22.5" customHeight="1" x14ac:dyDescent="0.25">
      <c r="B8" s="31"/>
      <c r="C8" s="12">
        <v>44834</v>
      </c>
      <c r="D8" s="12"/>
      <c r="E8" s="12">
        <v>44742</v>
      </c>
      <c r="F8" s="47"/>
      <c r="G8" s="12">
        <v>44651</v>
      </c>
      <c r="H8" s="47"/>
      <c r="I8" s="12">
        <v>44561</v>
      </c>
      <c r="K8" s="12">
        <v>44469</v>
      </c>
      <c r="L8" s="48"/>
      <c r="M8" s="49"/>
      <c r="N8" s="12">
        <v>43982</v>
      </c>
      <c r="O8" s="48"/>
      <c r="P8" s="49"/>
      <c r="Q8" s="266">
        <v>44834</v>
      </c>
      <c r="R8" s="9"/>
      <c r="S8" s="186">
        <v>44469</v>
      </c>
      <c r="T8" s="77">
        <v>44926</v>
      </c>
      <c r="U8" s="48"/>
      <c r="V8" s="78">
        <v>43646</v>
      </c>
      <c r="W8" s="20"/>
    </row>
    <row r="9" spans="2:23" ht="14.15" hidden="1" customHeight="1" x14ac:dyDescent="0.25">
      <c r="B9" s="20"/>
      <c r="C9" s="41" t="s">
        <v>56</v>
      </c>
      <c r="D9" s="8"/>
      <c r="E9" s="41" t="s">
        <v>56</v>
      </c>
      <c r="F9" s="47"/>
      <c r="G9" s="41" t="s">
        <v>56</v>
      </c>
      <c r="H9" s="47"/>
      <c r="I9" s="41" t="s">
        <v>56</v>
      </c>
      <c r="K9" s="41" t="s">
        <v>56</v>
      </c>
      <c r="M9" s="19"/>
      <c r="N9" s="41" t="s">
        <v>57</v>
      </c>
      <c r="P9" s="19"/>
      <c r="Q9" s="274" t="s">
        <v>56</v>
      </c>
      <c r="R9" s="202"/>
      <c r="S9" s="41" t="s">
        <v>56</v>
      </c>
      <c r="T9" s="79" t="s">
        <v>56</v>
      </c>
      <c r="V9" s="80" t="s">
        <v>57</v>
      </c>
      <c r="W9" s="20"/>
    </row>
    <row r="10" spans="2:23" ht="15" customHeight="1" x14ac:dyDescent="0.25">
      <c r="B10" s="81" t="s">
        <v>100</v>
      </c>
      <c r="C10" s="70"/>
      <c r="D10" s="70"/>
      <c r="E10" s="70"/>
      <c r="F10" s="70"/>
      <c r="G10" s="70"/>
      <c r="H10" s="70"/>
      <c r="I10" s="70"/>
      <c r="K10" s="70"/>
      <c r="M10" s="52"/>
      <c r="N10" s="70"/>
      <c r="P10" s="52"/>
      <c r="Q10" s="275"/>
      <c r="R10" s="202"/>
      <c r="S10" s="70"/>
      <c r="V10" s="92"/>
      <c r="W10" s="20"/>
    </row>
    <row r="11" spans="2:23" ht="15" customHeight="1" x14ac:dyDescent="0.25">
      <c r="B11" s="60" t="s">
        <v>101</v>
      </c>
      <c r="C11" s="42">
        <v>702000000</v>
      </c>
      <c r="E11" s="42">
        <v>68000000</v>
      </c>
      <c r="G11" s="42">
        <v>594000000</v>
      </c>
      <c r="I11" s="42">
        <v>838000000</v>
      </c>
      <c r="K11" s="42">
        <v>431000000</v>
      </c>
      <c r="M11" s="29"/>
      <c r="N11" s="42">
        <v>557000000</v>
      </c>
      <c r="P11" s="29"/>
      <c r="Q11" s="276">
        <v>1364000000</v>
      </c>
      <c r="R11" s="202"/>
      <c r="S11" s="277">
        <v>557000000</v>
      </c>
      <c r="T11" s="42">
        <v>1364000000</v>
      </c>
      <c r="V11" s="43">
        <v>45000000</v>
      </c>
      <c r="W11" s="20"/>
    </row>
    <row r="12" spans="2:23" ht="15" hidden="1" customHeight="1" x14ac:dyDescent="0.25">
      <c r="B12" s="60" t="s">
        <v>102</v>
      </c>
      <c r="M12" s="29"/>
      <c r="P12" s="29"/>
      <c r="Q12" s="278"/>
      <c r="R12" s="202"/>
      <c r="S12" s="202"/>
      <c r="V12" s="82">
        <v>37000000</v>
      </c>
      <c r="W12" s="20"/>
    </row>
    <row r="13" spans="2:23" ht="15" customHeight="1" x14ac:dyDescent="0.25">
      <c r="B13" s="60" t="s">
        <v>103</v>
      </c>
      <c r="C13" s="54">
        <v>340000000</v>
      </c>
      <c r="E13" s="54">
        <v>425000000</v>
      </c>
      <c r="G13" s="54">
        <v>451000000</v>
      </c>
      <c r="I13" s="54">
        <v>511000000</v>
      </c>
      <c r="K13" s="54">
        <v>481000000</v>
      </c>
      <c r="M13" s="29"/>
      <c r="N13" s="54">
        <v>1341000000</v>
      </c>
      <c r="P13" s="29"/>
      <c r="Q13" s="279">
        <v>1216000000</v>
      </c>
      <c r="R13" s="202"/>
      <c r="S13" s="280">
        <v>1341000000</v>
      </c>
      <c r="T13" s="54">
        <v>1216000000</v>
      </c>
      <c r="V13" s="82">
        <v>315000000</v>
      </c>
      <c r="W13" s="20"/>
    </row>
    <row r="14" spans="2:23" ht="15" customHeight="1" x14ac:dyDescent="0.25">
      <c r="B14" s="60" t="s">
        <v>104</v>
      </c>
      <c r="C14" s="54">
        <v>-140000000</v>
      </c>
      <c r="E14" s="54">
        <v>-426000000</v>
      </c>
      <c r="G14" s="54">
        <v>-297000000</v>
      </c>
      <c r="I14" s="54">
        <v>345000000</v>
      </c>
      <c r="K14" s="54">
        <v>15000000</v>
      </c>
      <c r="M14" s="29"/>
      <c r="N14" s="54">
        <v>370000000</v>
      </c>
      <c r="P14" s="29"/>
      <c r="Q14" s="279">
        <v>-863000000</v>
      </c>
      <c r="R14" s="202"/>
      <c r="S14" s="280">
        <v>370000000</v>
      </c>
      <c r="T14" s="54">
        <v>-863000000</v>
      </c>
      <c r="V14" s="82">
        <v>135000000</v>
      </c>
      <c r="W14" s="20"/>
    </row>
    <row r="15" spans="2:23" ht="15" hidden="1" customHeight="1" x14ac:dyDescent="0.25">
      <c r="B15" s="83" t="s">
        <v>105</v>
      </c>
      <c r="E15" s="45">
        <v>2000000</v>
      </c>
      <c r="G15" s="45">
        <v>2000000</v>
      </c>
      <c r="I15" s="45">
        <v>-1000000</v>
      </c>
      <c r="K15" s="84"/>
      <c r="M15" s="29"/>
      <c r="P15" s="29"/>
      <c r="Q15" s="278"/>
      <c r="R15" s="202"/>
      <c r="S15" s="202"/>
      <c r="V15" s="44">
        <v>-1000000</v>
      </c>
      <c r="W15" s="20"/>
    </row>
    <row r="16" spans="2:23" ht="15" customHeight="1" x14ac:dyDescent="0.25">
      <c r="B16" s="85" t="s">
        <v>106</v>
      </c>
      <c r="C16" s="56">
        <v>902000000</v>
      </c>
      <c r="E16" s="56">
        <v>67000000</v>
      </c>
      <c r="G16" s="56">
        <v>748000000</v>
      </c>
      <c r="I16" s="56">
        <v>1694000000</v>
      </c>
      <c r="K16" s="56">
        <v>927000000</v>
      </c>
      <c r="M16" s="29"/>
      <c r="N16" s="56">
        <v>2268000000</v>
      </c>
      <c r="P16" s="29"/>
      <c r="Q16" s="281">
        <f>SUM(Q11:Q14)</f>
        <v>1717000000</v>
      </c>
      <c r="R16" s="202"/>
      <c r="S16" s="56">
        <f>+SUM(S11:S14)</f>
        <v>2268000000</v>
      </c>
      <c r="T16" s="54">
        <v>1717000000</v>
      </c>
      <c r="V16" s="86">
        <v>495000000</v>
      </c>
      <c r="W16" s="20"/>
    </row>
    <row r="17" spans="2:23" ht="15" customHeight="1" x14ac:dyDescent="0.25">
      <c r="B17" s="87" t="s">
        <v>107</v>
      </c>
      <c r="C17" s="70"/>
      <c r="E17" s="70"/>
      <c r="G17" s="70"/>
      <c r="I17" s="70"/>
      <c r="K17" s="70"/>
      <c r="M17" s="52"/>
      <c r="N17" s="70"/>
      <c r="P17" s="52"/>
      <c r="Q17" s="275"/>
      <c r="R17" s="202"/>
      <c r="S17" s="70"/>
      <c r="V17" s="92"/>
      <c r="W17" s="20"/>
    </row>
    <row r="18" spans="2:23" ht="15" customHeight="1" x14ac:dyDescent="0.25">
      <c r="B18" s="60" t="s">
        <v>108</v>
      </c>
      <c r="C18" s="54">
        <v>592000000</v>
      </c>
      <c r="E18" s="54">
        <v>-418000000</v>
      </c>
      <c r="G18" s="54">
        <v>208000000</v>
      </c>
      <c r="I18" s="54">
        <v>1404000000</v>
      </c>
      <c r="K18" s="54">
        <v>185000000</v>
      </c>
      <c r="M18" s="29"/>
      <c r="N18" s="54">
        <v>734000000</v>
      </c>
      <c r="P18" s="29"/>
      <c r="Q18" s="279">
        <v>382000000</v>
      </c>
      <c r="R18" s="202"/>
      <c r="S18" s="280">
        <v>734000000</v>
      </c>
      <c r="T18" s="54">
        <v>382000000</v>
      </c>
      <c r="V18" s="82">
        <v>268000000</v>
      </c>
      <c r="W18" s="20"/>
    </row>
    <row r="19" spans="2:23" ht="15" customHeight="1" x14ac:dyDescent="0.25">
      <c r="B19" s="60" t="s">
        <v>109</v>
      </c>
      <c r="C19" s="54">
        <v>46000000</v>
      </c>
      <c r="E19" s="54">
        <v>34000000</v>
      </c>
      <c r="G19" s="54">
        <v>30000000</v>
      </c>
      <c r="I19" s="54">
        <v>36000000</v>
      </c>
      <c r="K19" s="54">
        <v>32000000</v>
      </c>
      <c r="M19" s="29"/>
      <c r="N19" s="54">
        <v>93000000</v>
      </c>
      <c r="P19" s="29"/>
      <c r="Q19" s="279">
        <v>110000000</v>
      </c>
      <c r="R19" s="202"/>
      <c r="S19" s="280">
        <v>93000000</v>
      </c>
      <c r="T19" s="54">
        <v>110000000</v>
      </c>
      <c r="V19" s="82">
        <v>19000000</v>
      </c>
      <c r="W19" s="20"/>
    </row>
    <row r="20" spans="2:23" ht="15" customHeight="1" x14ac:dyDescent="0.25">
      <c r="B20" s="60" t="s">
        <v>110</v>
      </c>
      <c r="C20" s="54">
        <v>28000000</v>
      </c>
      <c r="E20" s="54">
        <v>31000000</v>
      </c>
      <c r="G20" s="54">
        <v>18000000</v>
      </c>
      <c r="I20" s="54">
        <v>29000000</v>
      </c>
      <c r="K20" s="54">
        <v>22000000</v>
      </c>
      <c r="M20" s="29"/>
      <c r="N20" s="54">
        <v>76000000</v>
      </c>
      <c r="P20" s="29"/>
      <c r="Q20" s="279">
        <v>77000000</v>
      </c>
      <c r="R20" s="202"/>
      <c r="S20" s="280">
        <v>76000000</v>
      </c>
      <c r="T20" s="54">
        <v>77000000</v>
      </c>
      <c r="V20" s="82">
        <v>126000000</v>
      </c>
      <c r="W20" s="20"/>
    </row>
    <row r="21" spans="2:23" ht="15" customHeight="1" x14ac:dyDescent="0.25">
      <c r="B21" s="60" t="s">
        <v>111</v>
      </c>
      <c r="C21" s="54">
        <v>87000000</v>
      </c>
      <c r="E21" s="54">
        <v>121000000</v>
      </c>
      <c r="G21" s="54">
        <v>143000000</v>
      </c>
      <c r="I21" s="54">
        <v>65000000</v>
      </c>
      <c r="K21" s="54">
        <v>210000000</v>
      </c>
      <c r="M21" s="29"/>
      <c r="N21" s="54">
        <v>419000000</v>
      </c>
      <c r="P21" s="29"/>
      <c r="Q21" s="279">
        <v>351000000</v>
      </c>
      <c r="R21" s="202"/>
      <c r="S21" s="280">
        <v>419000000</v>
      </c>
      <c r="T21" s="54">
        <v>351000000</v>
      </c>
      <c r="V21" s="82">
        <v>14000000</v>
      </c>
      <c r="W21" s="20"/>
    </row>
    <row r="22" spans="2:23" ht="15" customHeight="1" x14ac:dyDescent="0.25">
      <c r="B22" s="60" t="s">
        <v>112</v>
      </c>
      <c r="C22" s="45">
        <v>6000000</v>
      </c>
      <c r="E22" s="45">
        <v>9000000</v>
      </c>
      <c r="G22" s="45">
        <v>8000000</v>
      </c>
      <c r="I22" s="45">
        <v>8000000</v>
      </c>
      <c r="K22" s="45">
        <v>6000000</v>
      </c>
      <c r="M22" s="29"/>
      <c r="N22" s="45">
        <v>21000000</v>
      </c>
      <c r="P22" s="29"/>
      <c r="Q22" s="282">
        <v>23000000</v>
      </c>
      <c r="R22" s="202"/>
      <c r="S22" s="46">
        <v>21000000</v>
      </c>
      <c r="T22" s="54">
        <v>23000000</v>
      </c>
      <c r="V22" s="44">
        <v>8000000</v>
      </c>
      <c r="W22" s="20"/>
    </row>
    <row r="23" spans="2:23" ht="15" customHeight="1" x14ac:dyDescent="0.25">
      <c r="B23" s="85" t="s">
        <v>113</v>
      </c>
      <c r="C23" s="57">
        <v>759000000</v>
      </c>
      <c r="E23" s="57">
        <v>-223000000</v>
      </c>
      <c r="G23" s="57">
        <v>407000000</v>
      </c>
      <c r="I23" s="57">
        <v>1542000000</v>
      </c>
      <c r="K23" s="57">
        <v>455000000</v>
      </c>
      <c r="M23" s="29"/>
      <c r="N23" s="57">
        <v>1343000000</v>
      </c>
      <c r="P23" s="29"/>
      <c r="Q23" s="283">
        <f>SUM(Q18:Q22)</f>
        <v>943000000</v>
      </c>
      <c r="R23" s="202"/>
      <c r="S23" s="57">
        <f>+SUM(S18:S22)</f>
        <v>1343000000</v>
      </c>
      <c r="T23" s="54">
        <v>943000000</v>
      </c>
      <c r="V23" s="88">
        <v>435000000</v>
      </c>
      <c r="W23" s="20"/>
    </row>
    <row r="24" spans="2:23" ht="15" customHeight="1" x14ac:dyDescent="0.25">
      <c r="B24" s="52"/>
      <c r="M24" s="29"/>
      <c r="P24" s="29"/>
      <c r="Q24" s="278"/>
      <c r="R24" s="202"/>
      <c r="S24" s="202"/>
      <c r="V24" s="28"/>
      <c r="W24" s="20"/>
    </row>
    <row r="25" spans="2:23" ht="15" customHeight="1" x14ac:dyDescent="0.25">
      <c r="B25" s="89" t="s">
        <v>114</v>
      </c>
      <c r="C25" s="54">
        <v>143000000</v>
      </c>
      <c r="E25" s="54">
        <v>290000000</v>
      </c>
      <c r="G25" s="54">
        <v>341000000</v>
      </c>
      <c r="I25" s="54">
        <v>152000000</v>
      </c>
      <c r="K25" s="54">
        <v>472000000</v>
      </c>
      <c r="M25" s="29"/>
      <c r="N25" s="54">
        <v>925000000</v>
      </c>
      <c r="P25" s="29"/>
      <c r="Q25" s="279">
        <v>774000000</v>
      </c>
      <c r="R25" s="202"/>
      <c r="S25" s="280">
        <v>925000000</v>
      </c>
      <c r="T25" s="54">
        <v>774000000</v>
      </c>
      <c r="V25" s="82">
        <v>60000000</v>
      </c>
      <c r="W25" s="20"/>
    </row>
    <row r="26" spans="2:23" ht="15" customHeight="1" x14ac:dyDescent="0.25">
      <c r="B26" s="83" t="s">
        <v>115</v>
      </c>
      <c r="C26" s="54">
        <v>-28000000</v>
      </c>
      <c r="E26" s="45">
        <v>-60000000</v>
      </c>
      <c r="G26" s="45">
        <v>-105000000</v>
      </c>
      <c r="I26" s="45">
        <v>-31000000</v>
      </c>
      <c r="K26" s="54">
        <v>-96000000</v>
      </c>
      <c r="M26" s="29"/>
      <c r="N26" s="54">
        <v>-189000000</v>
      </c>
      <c r="P26" s="29"/>
      <c r="Q26" s="279">
        <v>-193000000</v>
      </c>
      <c r="R26" s="202"/>
      <c r="S26" s="280">
        <v>-189000000</v>
      </c>
      <c r="T26" s="54">
        <v>-193000000</v>
      </c>
      <c r="V26" s="82">
        <v>-13000000</v>
      </c>
      <c r="W26" s="20"/>
    </row>
    <row r="27" spans="2:23" ht="15" hidden="1" customHeight="1" x14ac:dyDescent="0.25">
      <c r="B27" s="83" t="s">
        <v>116</v>
      </c>
      <c r="E27" s="56">
        <v>230000000</v>
      </c>
      <c r="G27" s="56">
        <v>236000000</v>
      </c>
      <c r="I27" s="56">
        <v>121000000</v>
      </c>
      <c r="K27" s="45">
        <v>376000000</v>
      </c>
      <c r="M27" s="29"/>
      <c r="N27" s="45">
        <v>0</v>
      </c>
      <c r="P27" s="29"/>
      <c r="Q27" s="278"/>
      <c r="R27" s="202"/>
      <c r="S27" s="202"/>
      <c r="V27" s="44">
        <v>0</v>
      </c>
      <c r="W27" s="20"/>
    </row>
    <row r="28" spans="2:23" ht="15" customHeight="1" x14ac:dyDescent="0.25">
      <c r="B28" s="89" t="s">
        <v>117</v>
      </c>
      <c r="C28" s="56">
        <v>115000000</v>
      </c>
      <c r="E28" s="56">
        <v>230000000</v>
      </c>
      <c r="G28" s="56">
        <v>236000000</v>
      </c>
      <c r="I28" s="56">
        <v>121000000</v>
      </c>
      <c r="K28" s="56">
        <f>SUM(K25:K26)</f>
        <v>376000000</v>
      </c>
      <c r="M28" s="29"/>
      <c r="N28" s="56">
        <v>736000000</v>
      </c>
      <c r="P28" s="29"/>
      <c r="Q28" s="281">
        <f>SUM(Q25:Q26)</f>
        <v>581000000</v>
      </c>
      <c r="R28" s="202"/>
      <c r="S28" s="56">
        <f>+SUM(S25:S26)</f>
        <v>736000000</v>
      </c>
      <c r="T28" s="54">
        <v>774000000</v>
      </c>
      <c r="V28" s="86">
        <v>774000000</v>
      </c>
      <c r="W28" s="20"/>
    </row>
    <row r="29" spans="2:23" ht="15" customHeight="1" x14ac:dyDescent="0.25">
      <c r="B29" s="83" t="s">
        <v>118</v>
      </c>
      <c r="C29" s="57">
        <v>0</v>
      </c>
      <c r="E29" s="57">
        <v>0</v>
      </c>
      <c r="G29" s="57">
        <v>0</v>
      </c>
      <c r="I29" s="57">
        <v>0</v>
      </c>
      <c r="K29" s="57">
        <v>-3000000</v>
      </c>
      <c r="M29" s="29"/>
      <c r="N29" s="57">
        <v>8000000</v>
      </c>
      <c r="P29" s="29"/>
      <c r="Q29" s="283">
        <v>0</v>
      </c>
      <c r="R29" s="202"/>
      <c r="S29" s="57">
        <v>8000000</v>
      </c>
      <c r="T29" s="54">
        <v>0</v>
      </c>
      <c r="V29" s="88">
        <v>0</v>
      </c>
      <c r="W29" s="20"/>
    </row>
    <row r="30" spans="2:23" ht="15" hidden="1" customHeight="1" x14ac:dyDescent="0.25">
      <c r="B30" s="83" t="s">
        <v>119</v>
      </c>
      <c r="M30" s="29"/>
      <c r="P30" s="29"/>
      <c r="Q30" s="278"/>
      <c r="R30" s="202"/>
      <c r="S30" s="202"/>
      <c r="T30" s="54">
        <v>0</v>
      </c>
      <c r="V30" s="44">
        <v>0</v>
      </c>
      <c r="W30" s="20"/>
    </row>
    <row r="31" spans="2:23" ht="15" customHeight="1" x14ac:dyDescent="0.25">
      <c r="B31" s="87" t="s">
        <v>36</v>
      </c>
      <c r="C31" s="59">
        <v>115000000</v>
      </c>
      <c r="E31" s="59">
        <v>230000000</v>
      </c>
      <c r="G31" s="59">
        <v>236000000</v>
      </c>
      <c r="I31" s="59">
        <v>121000000</v>
      </c>
      <c r="K31" s="59">
        <f>SUM(K28:K29)</f>
        <v>373000000</v>
      </c>
      <c r="M31" s="29"/>
      <c r="N31" s="59">
        <v>736000000</v>
      </c>
      <c r="P31" s="29"/>
      <c r="Q31" s="284">
        <f>SUM(Q28:Q29)</f>
        <v>581000000</v>
      </c>
      <c r="R31" s="202"/>
      <c r="S31" s="59">
        <f>SUM(S28:S29)</f>
        <v>744000000</v>
      </c>
      <c r="T31" s="42">
        <v>779000000</v>
      </c>
      <c r="V31" s="90">
        <v>779000000</v>
      </c>
      <c r="W31" s="20"/>
    </row>
    <row r="32" spans="2:23" ht="15" customHeight="1" x14ac:dyDescent="0.25">
      <c r="B32" s="51" t="s">
        <v>120</v>
      </c>
      <c r="C32" s="32"/>
      <c r="D32" s="32"/>
      <c r="E32" s="32"/>
      <c r="F32" s="32"/>
      <c r="G32" s="32"/>
      <c r="H32" s="32"/>
      <c r="I32" s="32"/>
      <c r="J32" s="32"/>
      <c r="K32" s="32"/>
      <c r="L32" s="32"/>
      <c r="M32" s="32"/>
      <c r="N32" s="32"/>
      <c r="O32" s="32"/>
      <c r="P32" s="32"/>
      <c r="Q32" s="32"/>
      <c r="R32" s="32"/>
      <c r="S32" s="32"/>
      <c r="T32" s="32"/>
      <c r="U32" s="32"/>
      <c r="V32" s="32"/>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mergeCells count="4">
    <mergeCell ref="C7:K7"/>
    <mergeCell ref="Q7:S7"/>
    <mergeCell ref="B2:C2"/>
    <mergeCell ref="B5:S5"/>
  </mergeCells>
  <pageMargins left="0.75" right="0.75" top="1" bottom="1" header="0.5" footer="0.5"/>
  <pageSetup scale="54"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W56"/>
  <sheetViews>
    <sheetView showGridLines="0" showRuler="0" view="pageBreakPreview" topLeftCell="A4" zoomScaleNormal="110" zoomScaleSheetLayoutView="100" workbookViewId="0">
      <selection activeCell="B29" sqref="B29:Q29"/>
    </sheetView>
  </sheetViews>
  <sheetFormatPr defaultColWidth="13.7265625" defaultRowHeight="12.5" x14ac:dyDescent="0.25"/>
  <cols>
    <col min="1" max="1" width="2.7265625" customWidth="1"/>
    <col min="2" max="2" width="75.1796875" customWidth="1"/>
    <col min="3" max="3" width="15.54296875" bestFit="1" customWidth="1"/>
    <col min="4" max="4" width="0" hidden="1" customWidth="1"/>
    <col min="5" max="5" width="11.1796875" bestFit="1" customWidth="1"/>
    <col min="6" max="6" width="0" hidden="1" customWidth="1"/>
    <col min="7" max="7" width="12.1796875" bestFit="1" customWidth="1"/>
    <col min="8" max="8" width="0" hidden="1" customWidth="1"/>
    <col min="9" max="9" width="15" bestFit="1" customWidth="1"/>
    <col min="10" max="10" width="0" hidden="1" customWidth="1"/>
    <col min="11" max="11" width="15.54296875" bestFit="1" customWidth="1"/>
    <col min="12" max="13" width="0" hidden="1" customWidth="1"/>
    <col min="14" max="14" width="10.1796875" hidden="1" customWidth="1"/>
    <col min="15" max="16" width="0" hidden="1" customWidth="1"/>
    <col min="17" max="18" width="15.54296875" bestFit="1" customWidth="1"/>
    <col min="19" max="19" width="10.1796875" hidden="1" customWidth="1"/>
    <col min="20" max="20" width="0" hidden="1" customWidth="1"/>
    <col min="21" max="21" width="10.1796875" hidden="1" customWidth="1"/>
  </cols>
  <sheetData>
    <row r="1" spans="2:23" ht="15" customHeight="1" x14ac:dyDescent="0.3">
      <c r="B1" s="189" t="s">
        <v>7</v>
      </c>
      <c r="C1" s="302"/>
      <c r="D1" s="303"/>
      <c r="E1" s="303"/>
      <c r="F1" s="303"/>
      <c r="G1" s="303"/>
      <c r="H1" s="303"/>
      <c r="I1" s="303"/>
      <c r="J1" s="303"/>
      <c r="K1" s="303"/>
      <c r="L1" s="303"/>
      <c r="M1" s="303"/>
      <c r="N1" s="303"/>
      <c r="O1" s="303"/>
      <c r="P1" s="303"/>
      <c r="Q1" s="303"/>
      <c r="R1" s="303"/>
    </row>
    <row r="2" spans="2:23" s="182" customFormat="1" ht="15" customHeight="1" x14ac:dyDescent="0.3">
      <c r="B2" s="493" t="s">
        <v>297</v>
      </c>
      <c r="C2" s="515"/>
      <c r="D2" s="303"/>
      <c r="E2" s="303"/>
      <c r="F2" s="303"/>
      <c r="G2" s="303"/>
      <c r="H2" s="303"/>
      <c r="I2" s="303"/>
      <c r="J2" s="303"/>
      <c r="K2" s="303"/>
      <c r="L2" s="303"/>
      <c r="M2" s="303"/>
      <c r="N2" s="303"/>
      <c r="O2" s="303"/>
      <c r="P2" s="303"/>
      <c r="Q2" s="303"/>
      <c r="R2" s="303"/>
    </row>
    <row r="3" spans="2:23" s="182" customFormat="1" ht="15" customHeight="1" x14ac:dyDescent="0.3">
      <c r="B3" s="341" t="s">
        <v>8</v>
      </c>
      <c r="C3" s="343"/>
      <c r="D3" s="303"/>
      <c r="E3" s="303"/>
      <c r="F3" s="303"/>
      <c r="G3" s="303"/>
      <c r="H3" s="303"/>
      <c r="I3" s="303"/>
      <c r="J3" s="303"/>
      <c r="K3" s="303"/>
      <c r="L3" s="303"/>
      <c r="M3" s="303"/>
      <c r="N3" s="303"/>
      <c r="O3" s="303"/>
      <c r="P3" s="303"/>
      <c r="Q3" s="303"/>
      <c r="R3" s="303"/>
    </row>
    <row r="4" spans="2:23" s="182" customFormat="1" ht="15" customHeight="1" x14ac:dyDescent="0.3">
      <c r="B4" s="303"/>
      <c r="C4" s="303"/>
      <c r="D4" s="303"/>
      <c r="E4" s="303"/>
      <c r="F4" s="303"/>
      <c r="G4" s="303"/>
      <c r="H4" s="303"/>
      <c r="I4" s="303"/>
      <c r="J4" s="303"/>
      <c r="K4" s="303"/>
      <c r="L4" s="303"/>
      <c r="M4" s="303"/>
      <c r="N4" s="303"/>
      <c r="O4" s="303"/>
      <c r="P4" s="303"/>
      <c r="Q4" s="303"/>
      <c r="R4" s="303"/>
    </row>
    <row r="5" spans="2:23" ht="15" customHeight="1" x14ac:dyDescent="0.3">
      <c r="B5" s="512" t="s">
        <v>306</v>
      </c>
      <c r="C5" s="512"/>
      <c r="D5" s="512"/>
      <c r="E5" s="512"/>
      <c r="F5" s="512"/>
      <c r="G5" s="512"/>
      <c r="H5" s="512"/>
      <c r="I5" s="512"/>
      <c r="J5" s="512"/>
      <c r="K5" s="512"/>
      <c r="L5" s="512"/>
      <c r="M5" s="512"/>
      <c r="N5" s="512"/>
      <c r="O5" s="512"/>
      <c r="P5" s="512"/>
      <c r="Q5" s="512"/>
      <c r="R5" s="512"/>
      <c r="S5" s="290"/>
      <c r="T5" s="290"/>
      <c r="U5" s="290"/>
      <c r="V5" s="290"/>
      <c r="W5" s="290"/>
    </row>
    <row r="6" spans="2:23" s="182" customFormat="1" ht="15" customHeight="1" x14ac:dyDescent="0.3">
      <c r="B6" s="184"/>
      <c r="C6" s="303"/>
      <c r="D6" s="303"/>
      <c r="E6" s="303"/>
      <c r="F6" s="303"/>
      <c r="G6" s="303"/>
      <c r="H6" s="303"/>
      <c r="I6" s="303"/>
      <c r="J6" s="303"/>
      <c r="K6" s="303"/>
      <c r="L6" s="303"/>
      <c r="M6" s="303"/>
      <c r="N6" s="303"/>
      <c r="O6" s="303"/>
      <c r="P6" s="303"/>
      <c r="Q6" s="303"/>
      <c r="R6" s="303"/>
    </row>
    <row r="7" spans="2:23" s="182" customFormat="1" ht="24.75" customHeight="1" x14ac:dyDescent="0.3">
      <c r="B7" s="516" t="s">
        <v>323</v>
      </c>
      <c r="C7" s="516"/>
      <c r="D7" s="516"/>
      <c r="E7" s="516"/>
      <c r="F7" s="516"/>
      <c r="G7" s="516"/>
      <c r="H7" s="516"/>
      <c r="I7" s="516"/>
      <c r="J7" s="516"/>
      <c r="K7" s="516"/>
      <c r="L7" s="516"/>
      <c r="M7" s="516"/>
      <c r="N7" s="516"/>
      <c r="O7" s="516"/>
      <c r="P7" s="516"/>
      <c r="Q7" s="516"/>
      <c r="R7" s="516"/>
      <c r="S7" s="290"/>
      <c r="T7" s="290"/>
      <c r="U7" s="290"/>
      <c r="V7" s="290"/>
      <c r="W7" s="290"/>
    </row>
    <row r="8" spans="2:23" ht="15" customHeight="1" x14ac:dyDescent="0.25"/>
    <row r="9" spans="2:23" ht="31.5" customHeight="1" x14ac:dyDescent="0.25">
      <c r="B9" s="7"/>
      <c r="C9" s="509" t="s">
        <v>33</v>
      </c>
      <c r="D9" s="509"/>
      <c r="E9" s="509"/>
      <c r="F9" s="509"/>
      <c r="G9" s="509"/>
      <c r="H9" s="509"/>
      <c r="I9" s="509"/>
      <c r="J9" s="509"/>
      <c r="K9" s="509"/>
      <c r="L9" s="33"/>
      <c r="M9" s="34"/>
      <c r="N9" s="8" t="s">
        <v>55</v>
      </c>
      <c r="O9" s="33"/>
      <c r="P9" s="34"/>
      <c r="Q9" s="511" t="s">
        <v>34</v>
      </c>
      <c r="R9" s="514"/>
      <c r="S9" s="183" t="s">
        <v>99</v>
      </c>
      <c r="T9" s="33"/>
      <c r="U9" s="101"/>
    </row>
    <row r="10" spans="2:23" ht="23.25" customHeight="1" x14ac:dyDescent="0.25">
      <c r="B10" s="31"/>
      <c r="C10" s="12">
        <v>44834</v>
      </c>
      <c r="D10" s="12"/>
      <c r="E10" s="12">
        <v>44742</v>
      </c>
      <c r="F10" s="47"/>
      <c r="G10" s="12">
        <v>44651</v>
      </c>
      <c r="H10" s="47"/>
      <c r="I10" s="12">
        <v>44561</v>
      </c>
      <c r="J10" s="9"/>
      <c r="K10" s="12">
        <v>44469</v>
      </c>
      <c r="L10" s="48"/>
      <c r="M10" s="49"/>
      <c r="N10" s="12">
        <v>43982</v>
      </c>
      <c r="O10" s="48"/>
      <c r="P10" s="49"/>
      <c r="Q10" s="266">
        <v>44834</v>
      </c>
      <c r="R10" s="225">
        <v>44469</v>
      </c>
      <c r="S10" s="12">
        <v>44926</v>
      </c>
      <c r="T10" s="48"/>
      <c r="U10" s="93">
        <v>43646</v>
      </c>
    </row>
    <row r="11" spans="2:23" ht="15" customHeight="1" x14ac:dyDescent="0.25">
      <c r="B11" s="94" t="s">
        <v>117</v>
      </c>
      <c r="C11" s="95">
        <v>115000000</v>
      </c>
      <c r="D11" s="102"/>
      <c r="E11" s="95">
        <v>230000000</v>
      </c>
      <c r="F11" s="103"/>
      <c r="G11" s="95">
        <v>236000000</v>
      </c>
      <c r="H11" s="103"/>
      <c r="I11" s="95">
        <v>121000000</v>
      </c>
      <c r="J11" s="24"/>
      <c r="K11" s="95">
        <v>376000000</v>
      </c>
      <c r="L11" s="25"/>
      <c r="M11" s="23"/>
      <c r="N11" s="95">
        <v>736000000</v>
      </c>
      <c r="O11" s="104"/>
      <c r="P11" s="23"/>
      <c r="Q11" s="291">
        <v>581000000</v>
      </c>
      <c r="R11" s="295">
        <v>736000000</v>
      </c>
      <c r="S11" s="95">
        <v>774000000</v>
      </c>
      <c r="T11" s="25"/>
      <c r="U11" s="96">
        <v>774000000</v>
      </c>
    </row>
    <row r="12" spans="2:23" ht="15" customHeight="1" x14ac:dyDescent="0.25">
      <c r="B12" s="13" t="s">
        <v>121</v>
      </c>
      <c r="M12" s="52"/>
      <c r="P12" s="52"/>
      <c r="Q12" s="279"/>
      <c r="R12" s="296"/>
      <c r="U12" s="52"/>
    </row>
    <row r="13" spans="2:23" ht="15" customHeight="1" x14ac:dyDescent="0.25">
      <c r="B13" s="73" t="s">
        <v>122</v>
      </c>
      <c r="C13" s="97"/>
      <c r="D13" s="24"/>
      <c r="E13" s="97"/>
      <c r="F13" s="105"/>
      <c r="G13" s="97"/>
      <c r="H13" s="105"/>
      <c r="I13" s="97"/>
      <c r="J13" s="24"/>
      <c r="K13" s="97"/>
      <c r="L13" s="104"/>
      <c r="M13" s="23"/>
      <c r="N13" s="97"/>
      <c r="O13" s="104"/>
      <c r="P13" s="23"/>
      <c r="Q13" s="286"/>
      <c r="R13" s="297"/>
      <c r="S13" s="97"/>
      <c r="T13" s="104"/>
      <c r="U13" s="99">
        <v>-32000000</v>
      </c>
    </row>
    <row r="14" spans="2:23" s="182" customFormat="1" x14ac:dyDescent="0.25">
      <c r="B14" s="53" t="s">
        <v>307</v>
      </c>
      <c r="C14" s="54">
        <v>70000000</v>
      </c>
      <c r="E14" s="54">
        <v>161000000</v>
      </c>
      <c r="G14" s="54">
        <v>105000000</v>
      </c>
      <c r="I14" s="54">
        <v>2000000</v>
      </c>
      <c r="K14" s="296">
        <v>5000000</v>
      </c>
      <c r="L14" s="293"/>
      <c r="M14" s="23"/>
      <c r="N14" s="97"/>
      <c r="O14" s="293"/>
      <c r="P14" s="23"/>
      <c r="Q14" s="279">
        <v>336000000</v>
      </c>
      <c r="R14" s="296">
        <v>-58000000</v>
      </c>
      <c r="S14" s="97"/>
      <c r="T14" s="293"/>
      <c r="U14" s="99"/>
    </row>
    <row r="15" spans="2:23" s="182" customFormat="1" ht="15" customHeight="1" x14ac:dyDescent="0.25">
      <c r="B15" s="106" t="s">
        <v>308</v>
      </c>
      <c r="C15" s="98">
        <v>6000000</v>
      </c>
      <c r="D15" s="24"/>
      <c r="E15" s="98">
        <v>7000000</v>
      </c>
      <c r="F15" s="98"/>
      <c r="G15" s="98">
        <v>0</v>
      </c>
      <c r="H15" s="98"/>
      <c r="I15" s="98">
        <v>0</v>
      </c>
      <c r="J15" s="98"/>
      <c r="K15" s="297">
        <v>-2000000</v>
      </c>
      <c r="L15" s="98"/>
      <c r="M15" s="98"/>
      <c r="N15" s="98"/>
      <c r="O15" s="98"/>
      <c r="P15" s="98"/>
      <c r="Q15" s="98">
        <v>13000000</v>
      </c>
      <c r="R15" s="297">
        <v>-5000000</v>
      </c>
      <c r="S15" s="97"/>
      <c r="T15" s="293"/>
      <c r="U15" s="99"/>
    </row>
    <row r="16" spans="2:23" s="182" customFormat="1" ht="15" customHeight="1" x14ac:dyDescent="0.25">
      <c r="B16" s="53" t="s">
        <v>309</v>
      </c>
      <c r="C16" s="54">
        <v>-94000000</v>
      </c>
      <c r="E16" s="54">
        <v>-141000000</v>
      </c>
      <c r="G16" s="54">
        <v>-122000000</v>
      </c>
      <c r="I16" s="54">
        <v>-11000000</v>
      </c>
      <c r="K16" s="296">
        <v>-23000000</v>
      </c>
      <c r="L16" s="293"/>
      <c r="M16" s="23"/>
      <c r="N16" s="97"/>
      <c r="O16" s="293"/>
      <c r="P16" s="23"/>
      <c r="Q16" s="279">
        <v>-357000000</v>
      </c>
      <c r="R16" s="296">
        <v>-23000000</v>
      </c>
      <c r="S16" s="97"/>
      <c r="T16" s="293"/>
      <c r="U16" s="99"/>
    </row>
    <row r="17" spans="2:21" s="182" customFormat="1" ht="15" customHeight="1" x14ac:dyDescent="0.25">
      <c r="B17" s="106" t="s">
        <v>310</v>
      </c>
      <c r="C17" s="98">
        <v>-7000000</v>
      </c>
      <c r="D17" s="24"/>
      <c r="E17" s="98">
        <v>-4000000</v>
      </c>
      <c r="F17" s="98"/>
      <c r="G17" s="98">
        <v>0</v>
      </c>
      <c r="H17" s="98"/>
      <c r="I17" s="98">
        <v>-5000000</v>
      </c>
      <c r="J17" s="98"/>
      <c r="K17" s="297">
        <v>-3000000</v>
      </c>
      <c r="L17" s="98"/>
      <c r="M17" s="98"/>
      <c r="N17" s="98"/>
      <c r="O17" s="98"/>
      <c r="P17" s="98"/>
      <c r="Q17" s="98">
        <v>-11000000</v>
      </c>
      <c r="R17" s="297">
        <v>-9000000</v>
      </c>
      <c r="S17" s="97"/>
      <c r="T17" s="293"/>
      <c r="U17" s="99"/>
    </row>
    <row r="18" spans="2:21" s="182" customFormat="1" ht="15" customHeight="1" x14ac:dyDescent="0.25">
      <c r="B18" s="137" t="s">
        <v>311</v>
      </c>
      <c r="C18" s="294">
        <f>SUM(C14:C17)</f>
        <v>-25000000</v>
      </c>
      <c r="E18" s="294">
        <f t="shared" ref="E18:K18" si="0">SUM(E14:E17)</f>
        <v>23000000</v>
      </c>
      <c r="F18" s="294">
        <f t="shared" si="0"/>
        <v>0</v>
      </c>
      <c r="G18" s="294">
        <f t="shared" si="0"/>
        <v>-17000000</v>
      </c>
      <c r="H18" s="294">
        <f t="shared" si="0"/>
        <v>0</v>
      </c>
      <c r="I18" s="294">
        <f t="shared" si="0"/>
        <v>-14000000</v>
      </c>
      <c r="J18" s="294">
        <f t="shared" si="0"/>
        <v>0</v>
      </c>
      <c r="K18" s="299">
        <f t="shared" si="0"/>
        <v>-23000000</v>
      </c>
      <c r="L18" s="293"/>
      <c r="M18" s="23"/>
      <c r="N18" s="97"/>
      <c r="O18" s="293"/>
      <c r="P18" s="23"/>
      <c r="Q18" s="294">
        <f t="shared" ref="Q18:R18" si="1">SUM(Q14:Q17)</f>
        <v>-19000000</v>
      </c>
      <c r="R18" s="299">
        <f t="shared" si="1"/>
        <v>-95000000</v>
      </c>
      <c r="S18" s="97"/>
      <c r="T18" s="293"/>
      <c r="U18" s="99"/>
    </row>
    <row r="19" spans="2:21" ht="15" customHeight="1" x14ac:dyDescent="0.25">
      <c r="B19" s="73" t="s">
        <v>123</v>
      </c>
      <c r="C19" s="98">
        <v>-148000000</v>
      </c>
      <c r="D19" s="24"/>
      <c r="E19" s="98">
        <v>-198000000</v>
      </c>
      <c r="F19" s="98"/>
      <c r="G19" s="98">
        <v>-220000000</v>
      </c>
      <c r="H19" s="98"/>
      <c r="I19" s="98">
        <v>21000000</v>
      </c>
      <c r="J19" s="98"/>
      <c r="K19" s="297">
        <v>14000000</v>
      </c>
      <c r="L19" s="98"/>
      <c r="M19" s="98"/>
      <c r="N19" s="98">
        <v>-28000000</v>
      </c>
      <c r="O19" s="98"/>
      <c r="P19" s="98"/>
      <c r="Q19" s="98">
        <v>-566000000</v>
      </c>
      <c r="R19" s="297">
        <v>-167000000</v>
      </c>
      <c r="S19" s="54">
        <v>316000000</v>
      </c>
      <c r="U19" s="100">
        <v>69000000</v>
      </c>
    </row>
    <row r="20" spans="2:21" ht="15" customHeight="1" x14ac:dyDescent="0.25">
      <c r="B20" s="52" t="s">
        <v>124</v>
      </c>
      <c r="C20" s="54">
        <v>5000000</v>
      </c>
      <c r="D20" s="182"/>
      <c r="E20" s="54">
        <v>5000000</v>
      </c>
      <c r="F20" s="182"/>
      <c r="G20" s="54">
        <v>6000000</v>
      </c>
      <c r="H20" s="182"/>
      <c r="I20" s="54">
        <v>6000000</v>
      </c>
      <c r="J20" s="182"/>
      <c r="K20" s="54">
        <v>7000000</v>
      </c>
      <c r="L20" s="104"/>
      <c r="M20" s="23"/>
      <c r="N20" s="98">
        <v>0</v>
      </c>
      <c r="O20" s="104"/>
      <c r="P20" s="23"/>
      <c r="Q20" s="279">
        <v>16000000</v>
      </c>
      <c r="R20" s="296">
        <v>20000000</v>
      </c>
      <c r="S20" s="24"/>
      <c r="T20" s="104"/>
      <c r="U20" s="23"/>
    </row>
    <row r="21" spans="2:21" ht="15" customHeight="1" x14ac:dyDescent="0.25">
      <c r="B21" s="73" t="s">
        <v>312</v>
      </c>
      <c r="C21" s="98">
        <v>4000000</v>
      </c>
      <c r="D21" s="24"/>
      <c r="E21" s="98">
        <v>4000000</v>
      </c>
      <c r="F21" s="98"/>
      <c r="G21" s="98">
        <v>0</v>
      </c>
      <c r="H21" s="98"/>
      <c r="I21" s="98">
        <v>0</v>
      </c>
      <c r="J21" s="98"/>
      <c r="K21" s="297">
        <v>-283000000</v>
      </c>
      <c r="L21" s="98"/>
      <c r="M21" s="98"/>
      <c r="N21" s="98">
        <v>4000000</v>
      </c>
      <c r="O21" s="98"/>
      <c r="P21" s="98"/>
      <c r="Q21" s="98">
        <v>8000000</v>
      </c>
      <c r="R21" s="297">
        <v>-279000000</v>
      </c>
      <c r="S21" s="54">
        <v>55000000</v>
      </c>
      <c r="U21" s="100">
        <v>-3000000</v>
      </c>
    </row>
    <row r="22" spans="2:21" ht="15" customHeight="1" x14ac:dyDescent="0.25">
      <c r="B22" s="52" t="s">
        <v>313</v>
      </c>
      <c r="C22" s="54">
        <v>33000000</v>
      </c>
      <c r="D22" s="182"/>
      <c r="E22" s="54">
        <v>17000000</v>
      </c>
      <c r="F22" s="182"/>
      <c r="G22" s="54">
        <v>37000000</v>
      </c>
      <c r="H22" s="182"/>
      <c r="I22" s="54">
        <v>13000000</v>
      </c>
      <c r="J22" s="182"/>
      <c r="K22" s="54">
        <v>12000000</v>
      </c>
      <c r="L22" s="25"/>
      <c r="M22" s="23"/>
      <c r="N22" s="24"/>
      <c r="O22" s="104"/>
      <c r="P22" s="23"/>
      <c r="Q22" s="279">
        <v>87000000</v>
      </c>
      <c r="R22" s="296">
        <v>110000000</v>
      </c>
      <c r="S22" s="24"/>
      <c r="T22" s="25"/>
      <c r="U22" s="23"/>
    </row>
    <row r="23" spans="2:21" ht="15" customHeight="1" x14ac:dyDescent="0.25">
      <c r="B23" s="73" t="s">
        <v>125</v>
      </c>
      <c r="C23" s="98">
        <v>28000000</v>
      </c>
      <c r="D23" s="24"/>
      <c r="E23" s="98">
        <v>31000000</v>
      </c>
      <c r="F23" s="98"/>
      <c r="G23" s="98">
        <v>41000000</v>
      </c>
      <c r="H23" s="98"/>
      <c r="I23" s="98">
        <v>-5000000</v>
      </c>
      <c r="J23" s="98"/>
      <c r="K23" s="297">
        <v>57000000</v>
      </c>
      <c r="L23" s="98"/>
      <c r="M23" s="98"/>
      <c r="N23" s="98">
        <v>-23000000</v>
      </c>
      <c r="O23" s="98"/>
      <c r="P23" s="98"/>
      <c r="Q23" s="98">
        <v>100000000</v>
      </c>
      <c r="R23" s="297">
        <v>84000000</v>
      </c>
      <c r="S23" s="54">
        <v>-88000000</v>
      </c>
      <c r="U23" s="100">
        <v>-7000000</v>
      </c>
    </row>
    <row r="24" spans="2:21" s="182" customFormat="1" ht="15" customHeight="1" thickBot="1" x14ac:dyDescent="0.3">
      <c r="B24" s="13" t="s">
        <v>314</v>
      </c>
      <c r="C24" s="304">
        <f>SUM(C18:C23,C11)</f>
        <v>12000000</v>
      </c>
      <c r="E24" s="304">
        <f t="shared" ref="E24:K24" si="2">SUM(E18:E23,E11)</f>
        <v>112000000</v>
      </c>
      <c r="F24" s="304">
        <f t="shared" si="2"/>
        <v>0</v>
      </c>
      <c r="G24" s="304">
        <f t="shared" si="2"/>
        <v>83000000</v>
      </c>
      <c r="H24" s="304">
        <f t="shared" si="2"/>
        <v>0</v>
      </c>
      <c r="I24" s="304">
        <f t="shared" si="2"/>
        <v>142000000</v>
      </c>
      <c r="J24" s="304">
        <f t="shared" si="2"/>
        <v>0</v>
      </c>
      <c r="K24" s="305">
        <f t="shared" si="2"/>
        <v>160000000</v>
      </c>
      <c r="M24" s="29"/>
      <c r="N24" s="54"/>
      <c r="P24" s="29"/>
      <c r="Q24" s="304">
        <f t="shared" ref="Q24:R24" si="3">SUM(Q18:Q23,Q11)</f>
        <v>207000000</v>
      </c>
      <c r="R24" s="305">
        <f t="shared" si="3"/>
        <v>409000000</v>
      </c>
      <c r="S24" s="54"/>
      <c r="U24" s="100"/>
    </row>
    <row r="25" spans="2:21" s="182" customFormat="1" ht="6.75" customHeight="1" thickTop="1" x14ac:dyDescent="0.25">
      <c r="B25" s="73"/>
      <c r="C25" s="98"/>
      <c r="D25" s="24"/>
      <c r="E25" s="98"/>
      <c r="F25" s="105"/>
      <c r="G25" s="98"/>
      <c r="H25" s="105"/>
      <c r="I25" s="98"/>
      <c r="J25" s="24"/>
      <c r="K25" s="297"/>
      <c r="M25" s="29"/>
      <c r="N25" s="54"/>
      <c r="P25" s="29"/>
      <c r="Q25" s="286"/>
      <c r="R25" s="297"/>
      <c r="S25" s="54"/>
      <c r="U25" s="100"/>
    </row>
    <row r="26" spans="2:21" s="182" customFormat="1" ht="15" customHeight="1" x14ac:dyDescent="0.25">
      <c r="B26" s="52" t="s">
        <v>315</v>
      </c>
      <c r="C26" s="280">
        <v>105000000</v>
      </c>
      <c r="E26" s="280">
        <v>128000000</v>
      </c>
      <c r="G26" s="280">
        <v>82000000</v>
      </c>
      <c r="I26" s="280">
        <v>90000000</v>
      </c>
      <c r="K26" s="296">
        <v>101000000</v>
      </c>
      <c r="M26" s="29"/>
      <c r="N26" s="54"/>
      <c r="P26" s="29"/>
      <c r="Q26" s="279">
        <v>315000000</v>
      </c>
      <c r="R26" s="296">
        <v>271000000</v>
      </c>
      <c r="S26" s="54"/>
      <c r="U26" s="100"/>
    </row>
    <row r="27" spans="2:21" ht="15" customHeight="1" x14ac:dyDescent="0.25">
      <c r="B27" s="73" t="s">
        <v>316</v>
      </c>
      <c r="C27" s="306">
        <v>-93000000</v>
      </c>
      <c r="D27" s="307"/>
      <c r="E27" s="306">
        <v>-16000000</v>
      </c>
      <c r="F27" s="308"/>
      <c r="G27" s="306">
        <v>1000000</v>
      </c>
      <c r="H27" s="308"/>
      <c r="I27" s="306">
        <v>52000000</v>
      </c>
      <c r="J27" s="307"/>
      <c r="K27" s="306">
        <v>59000000</v>
      </c>
      <c r="L27" s="309">
        <v>0</v>
      </c>
      <c r="M27" s="310"/>
      <c r="N27" s="311">
        <v>40000000</v>
      </c>
      <c r="O27" s="312"/>
      <c r="P27" s="310"/>
      <c r="Q27" s="313">
        <v>-108000000</v>
      </c>
      <c r="R27" s="314">
        <v>138000000</v>
      </c>
      <c r="S27" s="54">
        <v>180000000</v>
      </c>
      <c r="U27" s="100">
        <v>65000000</v>
      </c>
    </row>
    <row r="28" spans="2:21" ht="20.149999999999999" customHeight="1" x14ac:dyDescent="0.25">
      <c r="B28" s="51" t="s">
        <v>54</v>
      </c>
      <c r="C28" s="32"/>
      <c r="D28" s="32"/>
      <c r="E28" s="32"/>
      <c r="F28" s="32"/>
      <c r="G28" s="32"/>
      <c r="H28" s="32"/>
      <c r="I28" s="32"/>
      <c r="J28" s="32"/>
      <c r="K28" s="32"/>
      <c r="L28" s="32"/>
      <c r="M28" s="32"/>
      <c r="N28" s="32"/>
      <c r="O28" s="32"/>
      <c r="P28" s="32"/>
      <c r="Q28" s="32"/>
      <c r="R28" s="32"/>
    </row>
    <row r="29" spans="2:21" ht="14.15" customHeight="1" x14ac:dyDescent="0.25">
      <c r="B29" s="513" t="s">
        <v>377</v>
      </c>
      <c r="C29" s="498"/>
      <c r="D29" s="498"/>
      <c r="E29" s="498"/>
      <c r="F29" s="498"/>
      <c r="G29" s="498"/>
      <c r="H29" s="498"/>
      <c r="I29" s="498"/>
      <c r="J29" s="498"/>
      <c r="K29" s="498"/>
      <c r="L29" s="498"/>
      <c r="M29" s="498"/>
      <c r="N29" s="498"/>
      <c r="O29" s="498"/>
      <c r="P29" s="498"/>
      <c r="Q29" s="498"/>
    </row>
    <row r="30" spans="2:21" ht="22.5" customHeight="1" x14ac:dyDescent="0.25">
      <c r="B30" s="513" t="s">
        <v>324</v>
      </c>
      <c r="C30" s="498"/>
      <c r="D30" s="498"/>
      <c r="E30" s="498"/>
      <c r="F30" s="498"/>
      <c r="G30" s="498"/>
      <c r="H30" s="498"/>
      <c r="I30" s="498"/>
      <c r="J30" s="498"/>
      <c r="K30" s="498"/>
      <c r="L30" s="498"/>
      <c r="M30" s="498"/>
      <c r="N30" s="498"/>
      <c r="O30" s="498"/>
      <c r="P30" s="498"/>
      <c r="Q30" s="498"/>
    </row>
    <row r="31" spans="2:21" ht="15" customHeight="1" x14ac:dyDescent="0.25"/>
    <row r="32" spans="2:2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mergeCells count="7">
    <mergeCell ref="B30:Q30"/>
    <mergeCell ref="C9:K9"/>
    <mergeCell ref="B29:Q29"/>
    <mergeCell ref="Q9:R9"/>
    <mergeCell ref="B2:C2"/>
    <mergeCell ref="B7:R7"/>
    <mergeCell ref="B5:R5"/>
  </mergeCells>
  <pageMargins left="0.75" right="0.75" top="1" bottom="1" header="0.5" footer="0.5"/>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U54"/>
  <sheetViews>
    <sheetView showGridLines="0" showRuler="0" view="pageBreakPreview" topLeftCell="A13" zoomScaleNormal="110" zoomScaleSheetLayoutView="100" workbookViewId="0">
      <selection activeCell="B6" sqref="B6"/>
    </sheetView>
  </sheetViews>
  <sheetFormatPr defaultColWidth="13.7265625" defaultRowHeight="12.5" x14ac:dyDescent="0.25"/>
  <cols>
    <col min="1" max="1" width="3.54296875" customWidth="1"/>
    <col min="2" max="2" width="81.1796875" customWidth="1"/>
    <col min="3" max="3" width="15.54296875" bestFit="1" customWidth="1"/>
    <col min="4" max="4" width="0" hidden="1" customWidth="1"/>
    <col min="5" max="5" width="11.1796875" bestFit="1" customWidth="1"/>
    <col min="6" max="6" width="0" hidden="1" customWidth="1"/>
    <col min="7" max="7" width="12.1796875" bestFit="1" customWidth="1"/>
    <col min="8" max="8" width="0" hidden="1" customWidth="1"/>
    <col min="9" max="9" width="15" bestFit="1" customWidth="1"/>
    <col min="10" max="10" width="0" hidden="1" customWidth="1"/>
    <col min="11" max="11" width="15.54296875" bestFit="1" customWidth="1"/>
    <col min="12" max="13" width="0" hidden="1" customWidth="1"/>
    <col min="14" max="14" width="9" hidden="1" customWidth="1"/>
    <col min="15" max="16" width="0" hidden="1" customWidth="1"/>
    <col min="17" max="17" width="15.54296875" bestFit="1" customWidth="1"/>
    <col min="18" max="18" width="0" hidden="1" customWidth="1"/>
    <col min="19" max="19" width="15.54296875" bestFit="1" customWidth="1"/>
    <col min="20" max="21" width="10.7265625" hidden="1" customWidth="1"/>
    <col min="22" max="22" width="10.54296875" customWidth="1"/>
  </cols>
  <sheetData>
    <row r="1" spans="2:21" ht="15" customHeight="1" x14ac:dyDescent="0.3">
      <c r="B1" s="189" t="s">
        <v>7</v>
      </c>
      <c r="C1" s="302"/>
    </row>
    <row r="2" spans="2:21" s="182" customFormat="1" ht="15" customHeight="1" x14ac:dyDescent="0.3">
      <c r="B2" s="493" t="s">
        <v>297</v>
      </c>
      <c r="C2" s="515"/>
    </row>
    <row r="3" spans="2:21" s="182" customFormat="1" ht="15" customHeight="1" x14ac:dyDescent="0.3">
      <c r="B3" s="341" t="s">
        <v>8</v>
      </c>
      <c r="C3" s="343"/>
    </row>
    <row r="4" spans="2:21" s="182" customFormat="1" ht="15" customHeight="1" x14ac:dyDescent="0.25"/>
    <row r="5" spans="2:21" ht="15" customHeight="1" x14ac:dyDescent="0.3">
      <c r="B5" s="512" t="s">
        <v>325</v>
      </c>
      <c r="C5" s="512"/>
      <c r="D5" s="512"/>
      <c r="E5" s="512"/>
      <c r="F5" s="512"/>
      <c r="G5" s="512"/>
      <c r="H5" s="512"/>
      <c r="I5" s="512"/>
      <c r="J5" s="512"/>
      <c r="K5" s="512"/>
      <c r="L5" s="512"/>
      <c r="M5" s="512"/>
      <c r="N5" s="512"/>
      <c r="O5" s="512"/>
      <c r="P5" s="512"/>
      <c r="Q5" s="512"/>
      <c r="R5" s="512"/>
      <c r="S5" s="512"/>
    </row>
    <row r="6" spans="2:21" s="182" customFormat="1" ht="15" customHeight="1" x14ac:dyDescent="0.3">
      <c r="B6" s="184"/>
    </row>
    <row r="7" spans="2:21" s="182" customFormat="1" ht="24" customHeight="1" x14ac:dyDescent="0.3">
      <c r="B7" s="516" t="s">
        <v>323</v>
      </c>
      <c r="C7" s="516"/>
      <c r="D7" s="516"/>
      <c r="E7" s="516"/>
      <c r="F7" s="516"/>
      <c r="G7" s="516"/>
      <c r="H7" s="516"/>
      <c r="I7" s="516"/>
      <c r="J7" s="516"/>
      <c r="K7" s="516"/>
      <c r="L7" s="516"/>
      <c r="M7" s="516"/>
      <c r="N7" s="516"/>
      <c r="O7" s="516"/>
      <c r="P7" s="516"/>
      <c r="Q7" s="516"/>
      <c r="R7" s="516"/>
      <c r="S7" s="516"/>
    </row>
    <row r="8" spans="2:21" ht="15" customHeight="1" x14ac:dyDescent="0.25"/>
    <row r="9" spans="2:21" ht="30.75" customHeight="1" x14ac:dyDescent="0.25">
      <c r="B9" s="7"/>
      <c r="C9" s="509" t="s">
        <v>33</v>
      </c>
      <c r="D9" s="509"/>
      <c r="E9" s="509"/>
      <c r="F9" s="509"/>
      <c r="G9" s="509"/>
      <c r="H9" s="509"/>
      <c r="I9" s="509"/>
      <c r="J9" s="510"/>
      <c r="K9" s="509"/>
      <c r="L9" s="33"/>
      <c r="M9" s="34"/>
      <c r="N9" s="8" t="s">
        <v>55</v>
      </c>
      <c r="O9" s="33"/>
      <c r="P9" s="34"/>
      <c r="Q9" s="511" t="s">
        <v>34</v>
      </c>
      <c r="R9" s="518"/>
      <c r="S9" s="514"/>
      <c r="T9" s="76" t="s">
        <v>99</v>
      </c>
      <c r="U9" s="8"/>
    </row>
    <row r="10" spans="2:21" ht="25.9" customHeight="1" x14ac:dyDescent="0.25">
      <c r="B10" s="31"/>
      <c r="C10" s="12">
        <v>44834</v>
      </c>
      <c r="D10" s="12"/>
      <c r="E10" s="12">
        <v>44742</v>
      </c>
      <c r="F10" s="47"/>
      <c r="G10" s="12">
        <v>44651</v>
      </c>
      <c r="H10" s="47"/>
      <c r="I10" s="12">
        <v>44561</v>
      </c>
      <c r="K10" s="12">
        <v>44469</v>
      </c>
      <c r="L10" s="48"/>
      <c r="M10" s="49"/>
      <c r="N10" s="12">
        <v>43982</v>
      </c>
      <c r="O10" s="48"/>
      <c r="P10" s="49"/>
      <c r="Q10" s="266">
        <v>44834</v>
      </c>
      <c r="R10" s="202"/>
      <c r="S10" s="225">
        <v>44469</v>
      </c>
      <c r="T10" s="77">
        <v>44926</v>
      </c>
      <c r="U10" s="12"/>
    </row>
    <row r="11" spans="2:21" ht="15.75" hidden="1" customHeight="1" x14ac:dyDescent="0.25">
      <c r="B11" s="20"/>
      <c r="C11" s="41" t="s">
        <v>56</v>
      </c>
      <c r="D11" s="8"/>
      <c r="E11" s="41" t="s">
        <v>56</v>
      </c>
      <c r="F11" s="47"/>
      <c r="G11" s="41" t="s">
        <v>56</v>
      </c>
      <c r="H11" s="47"/>
      <c r="I11" s="41" t="s">
        <v>56</v>
      </c>
      <c r="K11" s="41" t="s">
        <v>56</v>
      </c>
      <c r="M11" s="19"/>
      <c r="N11" s="41" t="s">
        <v>57</v>
      </c>
      <c r="P11" s="19"/>
      <c r="Q11" s="274" t="s">
        <v>56</v>
      </c>
      <c r="R11" s="202"/>
      <c r="S11" s="318" t="s">
        <v>56</v>
      </c>
      <c r="T11" s="79" t="s">
        <v>56</v>
      </c>
      <c r="U11" s="8"/>
    </row>
    <row r="12" spans="2:21" ht="15" customHeight="1" x14ac:dyDescent="0.25">
      <c r="B12" s="262" t="s">
        <v>100</v>
      </c>
      <c r="C12" s="103"/>
      <c r="D12" s="103"/>
      <c r="E12" s="103"/>
      <c r="F12" s="103"/>
      <c r="G12" s="103"/>
      <c r="H12" s="103"/>
      <c r="I12" s="103"/>
      <c r="J12" s="105"/>
      <c r="K12" s="103"/>
      <c r="L12" s="104"/>
      <c r="M12" s="73"/>
      <c r="N12" s="103"/>
      <c r="O12" s="104"/>
      <c r="P12" s="73"/>
      <c r="Q12" s="288"/>
      <c r="R12" s="293"/>
      <c r="S12" s="319"/>
      <c r="T12" s="105"/>
      <c r="U12" s="103"/>
    </row>
    <row r="13" spans="2:21" ht="15" customHeight="1" x14ac:dyDescent="0.25">
      <c r="B13" s="60" t="s">
        <v>326</v>
      </c>
      <c r="C13" s="42">
        <v>687000000</v>
      </c>
      <c r="E13" s="42">
        <v>87000000</v>
      </c>
      <c r="G13" s="42">
        <v>593000000</v>
      </c>
      <c r="I13" s="42">
        <v>840000000</v>
      </c>
      <c r="K13" s="42">
        <v>431000000</v>
      </c>
      <c r="M13" s="29"/>
      <c r="N13" s="42">
        <v>42000000</v>
      </c>
      <c r="P13" s="29"/>
      <c r="Q13" s="276">
        <v>1367000000</v>
      </c>
      <c r="R13" s="202"/>
      <c r="S13" s="320">
        <v>557000000</v>
      </c>
      <c r="T13" s="42">
        <v>774000000</v>
      </c>
    </row>
    <row r="14" spans="2:21" ht="15" customHeight="1" x14ac:dyDescent="0.25">
      <c r="B14" s="112" t="s">
        <v>126</v>
      </c>
      <c r="C14" s="98">
        <v>340000000</v>
      </c>
      <c r="D14" s="24"/>
      <c r="E14" s="98">
        <v>425000000</v>
      </c>
      <c r="F14" s="24"/>
      <c r="G14" s="98">
        <v>451000000</v>
      </c>
      <c r="H14" s="24"/>
      <c r="I14" s="98">
        <v>511000000</v>
      </c>
      <c r="J14" s="24"/>
      <c r="K14" s="98">
        <v>481000000</v>
      </c>
      <c r="L14" s="25"/>
      <c r="M14" s="23"/>
      <c r="N14" s="98">
        <v>200000000</v>
      </c>
      <c r="O14" s="25"/>
      <c r="P14" s="23"/>
      <c r="Q14" s="286">
        <v>1216000000</v>
      </c>
      <c r="R14" s="192"/>
      <c r="S14" s="297">
        <v>1341000000</v>
      </c>
      <c r="T14" s="98">
        <v>765000000</v>
      </c>
      <c r="U14" s="24"/>
    </row>
    <row r="15" spans="2:21" ht="15" customHeight="1" x14ac:dyDescent="0.25">
      <c r="B15" s="60" t="s">
        <v>327</v>
      </c>
      <c r="C15" s="45">
        <v>0</v>
      </c>
      <c r="E15" s="45">
        <v>0</v>
      </c>
      <c r="G15" s="45">
        <v>0</v>
      </c>
      <c r="I15" s="45">
        <v>0</v>
      </c>
      <c r="K15" s="300">
        <v>0</v>
      </c>
      <c r="M15" s="29"/>
      <c r="N15" s="45">
        <v>22000000</v>
      </c>
      <c r="P15" s="29"/>
      <c r="Q15" s="282">
        <v>0</v>
      </c>
      <c r="R15" s="202"/>
      <c r="S15" s="300">
        <v>0</v>
      </c>
      <c r="T15" s="54">
        <v>-14000000</v>
      </c>
    </row>
    <row r="16" spans="2:21" ht="15" customHeight="1" x14ac:dyDescent="0.25">
      <c r="B16" s="113" t="s">
        <v>127</v>
      </c>
      <c r="C16" s="114">
        <f>SUM(C13:C15)</f>
        <v>1027000000</v>
      </c>
      <c r="D16" s="24"/>
      <c r="E16" s="114">
        <f>SUM(E13:E15)</f>
        <v>512000000</v>
      </c>
      <c r="F16" s="24"/>
      <c r="G16" s="114">
        <f>SUM(G13:G15)</f>
        <v>1044000000</v>
      </c>
      <c r="H16" s="24"/>
      <c r="I16" s="114">
        <f>SUM(I13:I15)</f>
        <v>1351000000</v>
      </c>
      <c r="J16" s="24"/>
      <c r="K16" s="321">
        <f>SUM(K13:K15)</f>
        <v>912000000</v>
      </c>
      <c r="L16" s="25"/>
      <c r="M16" s="23"/>
      <c r="N16" s="114">
        <v>264000000</v>
      </c>
      <c r="O16" s="25"/>
      <c r="P16" s="23"/>
      <c r="Q16" s="114">
        <f>SUM(Q13:Q15)</f>
        <v>2583000000</v>
      </c>
      <c r="R16" s="192"/>
      <c r="S16" s="321">
        <f>SUM(S13:S15)</f>
        <v>1898000000</v>
      </c>
      <c r="T16" s="98">
        <v>3920000000</v>
      </c>
      <c r="U16" s="125"/>
    </row>
    <row r="17" spans="2:21" ht="15" customHeight="1" x14ac:dyDescent="0.25">
      <c r="B17" s="87" t="s">
        <v>107</v>
      </c>
      <c r="C17" s="70"/>
      <c r="E17" s="70"/>
      <c r="G17" s="70"/>
      <c r="I17" s="70"/>
      <c r="K17" s="322"/>
      <c r="M17" s="52"/>
      <c r="N17" s="70"/>
      <c r="P17" s="52"/>
      <c r="Q17" s="275"/>
      <c r="R17" s="202"/>
      <c r="S17" s="322"/>
      <c r="U17" s="70"/>
    </row>
    <row r="18" spans="2:21" ht="15" customHeight="1" x14ac:dyDescent="0.25">
      <c r="B18" s="112" t="s">
        <v>328</v>
      </c>
      <c r="C18" s="98">
        <v>902000000</v>
      </c>
      <c r="D18" s="24"/>
      <c r="E18" s="98">
        <v>223000000</v>
      </c>
      <c r="F18" s="24"/>
      <c r="G18" s="98">
        <v>777000000</v>
      </c>
      <c r="H18" s="24"/>
      <c r="I18" s="98">
        <v>1028000000</v>
      </c>
      <c r="J18" s="24"/>
      <c r="K18" s="297">
        <v>590000000</v>
      </c>
      <c r="L18" s="25"/>
      <c r="M18" s="23"/>
      <c r="N18" s="98">
        <v>131000000</v>
      </c>
      <c r="O18" s="25"/>
      <c r="P18" s="23"/>
      <c r="Q18" s="286">
        <v>1902000000</v>
      </c>
      <c r="R18" s="192"/>
      <c r="S18" s="297">
        <v>1011000000</v>
      </c>
      <c r="T18" s="98">
        <v>2930000000</v>
      </c>
      <c r="U18" s="24"/>
    </row>
    <row r="19" spans="2:21" ht="15" customHeight="1" x14ac:dyDescent="0.25">
      <c r="B19" s="60" t="s">
        <v>128</v>
      </c>
      <c r="C19" s="54">
        <v>46000000</v>
      </c>
      <c r="E19" s="54">
        <v>34000000</v>
      </c>
      <c r="G19" s="54">
        <v>30000000</v>
      </c>
      <c r="I19" s="54">
        <v>36000000</v>
      </c>
      <c r="K19" s="54">
        <v>32000000</v>
      </c>
      <c r="M19" s="29"/>
      <c r="N19" s="54">
        <v>15000000</v>
      </c>
      <c r="P19" s="29"/>
      <c r="Q19" s="279">
        <v>110000000</v>
      </c>
      <c r="R19" s="202"/>
      <c r="S19" s="296">
        <v>93000000</v>
      </c>
      <c r="T19" s="54">
        <v>146000000</v>
      </c>
    </row>
    <row r="20" spans="2:21" ht="15" customHeight="1" x14ac:dyDescent="0.25">
      <c r="B20" s="112" t="s">
        <v>329</v>
      </c>
      <c r="C20" s="98">
        <v>24000000</v>
      </c>
      <c r="D20" s="24"/>
      <c r="E20" s="98">
        <v>28000000</v>
      </c>
      <c r="F20" s="24"/>
      <c r="G20" s="98">
        <v>18000000</v>
      </c>
      <c r="H20" s="24"/>
      <c r="I20" s="98">
        <v>29000000</v>
      </c>
      <c r="J20" s="24"/>
      <c r="K20" s="297">
        <v>22000000</v>
      </c>
      <c r="L20" s="25"/>
      <c r="M20" s="23"/>
      <c r="N20" s="98">
        <v>37000000</v>
      </c>
      <c r="O20" s="25"/>
      <c r="P20" s="23"/>
      <c r="Q20" s="286">
        <v>70000000</v>
      </c>
      <c r="R20" s="192"/>
      <c r="S20" s="297">
        <v>71000000</v>
      </c>
      <c r="T20" s="98">
        <v>99000000</v>
      </c>
      <c r="U20" s="24"/>
    </row>
    <row r="21" spans="2:21" ht="15" customHeight="1" x14ac:dyDescent="0.25">
      <c r="B21" s="60" t="s">
        <v>330</v>
      </c>
      <c r="C21" s="54">
        <v>36000000</v>
      </c>
      <c r="E21" s="54">
        <v>78000000</v>
      </c>
      <c r="G21" s="54">
        <v>64000000</v>
      </c>
      <c r="I21" s="54">
        <v>73000000</v>
      </c>
      <c r="K21" s="296">
        <v>62000000</v>
      </c>
      <c r="M21" s="29"/>
      <c r="N21" s="54">
        <v>32000000</v>
      </c>
      <c r="P21" s="29"/>
      <c r="Q21" s="279">
        <v>178000000</v>
      </c>
      <c r="R21" s="202"/>
      <c r="S21" s="296">
        <v>188000000</v>
      </c>
      <c r="T21" s="54">
        <v>237000000</v>
      </c>
    </row>
    <row r="22" spans="2:21" ht="15" customHeight="1" x14ac:dyDescent="0.25">
      <c r="B22" s="112" t="s">
        <v>129</v>
      </c>
      <c r="C22" s="108">
        <v>6000000</v>
      </c>
      <c r="D22" s="24"/>
      <c r="E22" s="108">
        <v>9000000</v>
      </c>
      <c r="F22" s="24"/>
      <c r="G22" s="108">
        <v>8000000</v>
      </c>
      <c r="H22" s="24"/>
      <c r="I22" s="108">
        <v>8000000</v>
      </c>
      <c r="J22" s="24"/>
      <c r="K22" s="323">
        <v>6000000</v>
      </c>
      <c r="L22" s="25"/>
      <c r="M22" s="23"/>
      <c r="N22" s="108">
        <v>5000000</v>
      </c>
      <c r="O22" s="25"/>
      <c r="P22" s="23"/>
      <c r="Q22" s="315">
        <v>23000000</v>
      </c>
      <c r="R22" s="192"/>
      <c r="S22" s="323">
        <v>21000000</v>
      </c>
      <c r="T22" s="98">
        <v>31000000</v>
      </c>
      <c r="U22" s="111"/>
    </row>
    <row r="23" spans="2:21" ht="15" customHeight="1" x14ac:dyDescent="0.25">
      <c r="B23" s="85" t="s">
        <v>130</v>
      </c>
      <c r="C23" s="57">
        <f>SUM(C18:C22)</f>
        <v>1014000000</v>
      </c>
      <c r="E23" s="57">
        <f t="shared" ref="E23:S23" si="0">SUM(E18:E22)</f>
        <v>372000000</v>
      </c>
      <c r="F23" s="57">
        <f t="shared" si="0"/>
        <v>0</v>
      </c>
      <c r="G23" s="57">
        <f t="shared" si="0"/>
        <v>897000000</v>
      </c>
      <c r="H23" s="57">
        <f t="shared" si="0"/>
        <v>0</v>
      </c>
      <c r="I23" s="57">
        <f t="shared" si="0"/>
        <v>1174000000</v>
      </c>
      <c r="J23" s="57">
        <f t="shared" si="0"/>
        <v>0</v>
      </c>
      <c r="K23" s="324">
        <f t="shared" si="0"/>
        <v>712000000</v>
      </c>
      <c r="L23" s="57">
        <f t="shared" si="0"/>
        <v>0</v>
      </c>
      <c r="M23" s="57">
        <f t="shared" si="0"/>
        <v>0</v>
      </c>
      <c r="N23" s="57">
        <f t="shared" si="0"/>
        <v>220000000</v>
      </c>
      <c r="O23" s="57">
        <f t="shared" si="0"/>
        <v>0</v>
      </c>
      <c r="P23" s="57">
        <f t="shared" si="0"/>
        <v>0</v>
      </c>
      <c r="Q23" s="57">
        <f t="shared" si="0"/>
        <v>2283000000</v>
      </c>
      <c r="R23" s="57">
        <f t="shared" si="0"/>
        <v>0</v>
      </c>
      <c r="S23" s="324">
        <f t="shared" si="0"/>
        <v>1384000000</v>
      </c>
      <c r="T23" s="54">
        <v>3443000000</v>
      </c>
      <c r="U23" s="50"/>
    </row>
    <row r="24" spans="2:21" ht="15" customHeight="1" x14ac:dyDescent="0.25">
      <c r="B24" s="73"/>
      <c r="C24" s="24"/>
      <c r="D24" s="24"/>
      <c r="E24" s="24"/>
      <c r="F24" s="24"/>
      <c r="G24" s="24"/>
      <c r="H24" s="24"/>
      <c r="I24" s="24"/>
      <c r="J24" s="24"/>
      <c r="K24" s="214"/>
      <c r="L24" s="25"/>
      <c r="M24" s="23"/>
      <c r="N24" s="24"/>
      <c r="O24" s="25"/>
      <c r="P24" s="23"/>
      <c r="Q24" s="292"/>
      <c r="R24" s="192"/>
      <c r="S24" s="214"/>
      <c r="T24" s="24"/>
      <c r="U24" s="24"/>
    </row>
    <row r="25" spans="2:21" ht="15" customHeight="1" x14ac:dyDescent="0.25">
      <c r="B25" s="89" t="s">
        <v>114</v>
      </c>
      <c r="C25" s="54">
        <f>C16-C23</f>
        <v>13000000</v>
      </c>
      <c r="E25" s="54">
        <f t="shared" ref="E25:S25" si="1">E16-E23</f>
        <v>140000000</v>
      </c>
      <c r="F25" s="54">
        <f t="shared" si="1"/>
        <v>0</v>
      </c>
      <c r="G25" s="54">
        <f t="shared" si="1"/>
        <v>147000000</v>
      </c>
      <c r="H25" s="54">
        <f t="shared" si="1"/>
        <v>0</v>
      </c>
      <c r="I25" s="54">
        <f t="shared" si="1"/>
        <v>177000000</v>
      </c>
      <c r="J25" s="54">
        <f t="shared" si="1"/>
        <v>0</v>
      </c>
      <c r="K25" s="296">
        <f t="shared" si="1"/>
        <v>200000000</v>
      </c>
      <c r="L25" s="54">
        <f t="shared" si="1"/>
        <v>0</v>
      </c>
      <c r="M25" s="54">
        <f t="shared" si="1"/>
        <v>0</v>
      </c>
      <c r="N25" s="54">
        <f t="shared" si="1"/>
        <v>44000000</v>
      </c>
      <c r="O25" s="54">
        <f t="shared" si="1"/>
        <v>0</v>
      </c>
      <c r="P25" s="54">
        <f t="shared" si="1"/>
        <v>0</v>
      </c>
      <c r="Q25" s="54">
        <f t="shared" si="1"/>
        <v>300000000</v>
      </c>
      <c r="R25" s="54">
        <f t="shared" si="1"/>
        <v>0</v>
      </c>
      <c r="S25" s="296">
        <f t="shared" si="1"/>
        <v>514000000</v>
      </c>
      <c r="T25" s="54">
        <v>477000000</v>
      </c>
    </row>
    <row r="26" spans="2:21" ht="14.15" customHeight="1" x14ac:dyDescent="0.25">
      <c r="B26" s="115" t="s">
        <v>131</v>
      </c>
      <c r="C26" s="98">
        <v>-1000000</v>
      </c>
      <c r="D26" s="24"/>
      <c r="E26" s="98">
        <v>-28000000</v>
      </c>
      <c r="F26" s="24"/>
      <c r="G26" s="98">
        <v>-64000000</v>
      </c>
      <c r="H26" s="24"/>
      <c r="I26" s="98">
        <v>-35000000</v>
      </c>
      <c r="J26" s="24"/>
      <c r="K26" s="297">
        <v>-40000000</v>
      </c>
      <c r="L26" s="25"/>
      <c r="M26" s="23"/>
      <c r="N26" s="98">
        <v>-4000000</v>
      </c>
      <c r="O26" s="25"/>
      <c r="P26" s="23"/>
      <c r="Q26" s="286">
        <v>-93000000</v>
      </c>
      <c r="R26" s="192"/>
      <c r="S26" s="297">
        <v>-105000000</v>
      </c>
      <c r="T26" s="98">
        <v>-128000000</v>
      </c>
      <c r="U26" s="24"/>
    </row>
    <row r="27" spans="2:21" ht="15" hidden="1" customHeight="1" x14ac:dyDescent="0.25">
      <c r="B27" s="83" t="s">
        <v>132</v>
      </c>
      <c r="E27" s="45">
        <v>0</v>
      </c>
      <c r="G27" s="45">
        <v>0</v>
      </c>
      <c r="I27" s="45">
        <v>0</v>
      </c>
      <c r="K27" s="300">
        <v>0</v>
      </c>
      <c r="M27" s="29"/>
      <c r="N27" s="45">
        <v>0</v>
      </c>
      <c r="P27" s="29"/>
      <c r="Q27" s="278"/>
      <c r="R27" s="202"/>
      <c r="S27" s="203"/>
    </row>
    <row r="28" spans="2:21" ht="15" hidden="1" customHeight="1" x14ac:dyDescent="0.25">
      <c r="B28" s="116" t="s">
        <v>133</v>
      </c>
      <c r="C28" s="117">
        <v>12000000</v>
      </c>
      <c r="D28" s="109"/>
      <c r="E28" s="118">
        <v>128000000</v>
      </c>
      <c r="F28" s="109"/>
      <c r="G28" s="118">
        <v>0</v>
      </c>
      <c r="H28" s="109"/>
      <c r="I28" s="118">
        <v>90000000</v>
      </c>
      <c r="J28" s="109"/>
      <c r="K28" s="325">
        <v>101000000</v>
      </c>
      <c r="L28" s="65"/>
      <c r="M28" s="110"/>
      <c r="N28" s="118">
        <v>40000000</v>
      </c>
      <c r="O28" s="126"/>
      <c r="P28" s="110"/>
      <c r="Q28" s="289">
        <f>SUM(Q25:Q26)</f>
        <v>207000000</v>
      </c>
      <c r="R28" s="257"/>
      <c r="S28" s="325">
        <f>SUM(S25:S26)</f>
        <v>409000000</v>
      </c>
      <c r="T28" s="107">
        <v>230000000</v>
      </c>
      <c r="U28" s="127"/>
    </row>
    <row r="29" spans="2:21" ht="15" hidden="1" customHeight="1" x14ac:dyDescent="0.25">
      <c r="B29" s="83" t="s">
        <v>134</v>
      </c>
      <c r="C29" s="50"/>
      <c r="E29" s="45">
        <v>0</v>
      </c>
      <c r="G29" s="45">
        <v>0</v>
      </c>
      <c r="I29" s="45">
        <v>0</v>
      </c>
      <c r="K29" s="300">
        <v>0</v>
      </c>
      <c r="M29" s="29"/>
      <c r="N29" s="45">
        <v>0</v>
      </c>
      <c r="P29" s="29"/>
      <c r="Q29" s="278"/>
      <c r="R29" s="202"/>
      <c r="S29" s="203"/>
    </row>
    <row r="30" spans="2:21" ht="15" hidden="1" customHeight="1" x14ac:dyDescent="0.25">
      <c r="B30" s="119" t="s">
        <v>135</v>
      </c>
      <c r="E30" s="62">
        <v>128000000</v>
      </c>
      <c r="G30" s="62">
        <v>83000000</v>
      </c>
      <c r="H30" s="120">
        <v>0</v>
      </c>
      <c r="I30" s="121"/>
      <c r="K30" s="331">
        <v>33000000</v>
      </c>
      <c r="M30" s="29"/>
      <c r="N30" s="62">
        <v>188000000</v>
      </c>
      <c r="P30" s="29"/>
      <c r="Q30" s="316"/>
      <c r="R30" s="202"/>
      <c r="S30" s="326"/>
      <c r="U30" s="128"/>
    </row>
    <row r="31" spans="2:21" ht="15" hidden="1" customHeight="1" x14ac:dyDescent="0.25">
      <c r="B31" s="94" t="s">
        <v>136</v>
      </c>
      <c r="C31" s="108">
        <v>0</v>
      </c>
      <c r="D31" s="24"/>
      <c r="E31" s="114">
        <v>0</v>
      </c>
      <c r="F31" s="24"/>
      <c r="G31" s="114">
        <v>0</v>
      </c>
      <c r="H31" s="24"/>
      <c r="I31" s="114">
        <v>0</v>
      </c>
      <c r="J31" s="24"/>
      <c r="K31" s="321">
        <v>0</v>
      </c>
      <c r="L31" s="104"/>
      <c r="M31" s="23"/>
      <c r="N31" s="114">
        <v>0</v>
      </c>
      <c r="O31" s="25"/>
      <c r="P31" s="23"/>
      <c r="Q31" s="317"/>
      <c r="R31" s="192"/>
      <c r="S31" s="327"/>
      <c r="T31" s="98">
        <v>0</v>
      </c>
      <c r="U31" s="125"/>
    </row>
    <row r="32" spans="2:21" ht="15" customHeight="1" thickBot="1" x14ac:dyDescent="0.3">
      <c r="B32" s="122" t="s">
        <v>314</v>
      </c>
      <c r="C32" s="123">
        <f>SUM(C25:C26)</f>
        <v>12000000</v>
      </c>
      <c r="D32" s="109"/>
      <c r="E32" s="123">
        <f t="shared" ref="E32:S32" si="2">SUM(E25:E26)</f>
        <v>112000000</v>
      </c>
      <c r="F32" s="123">
        <f t="shared" si="2"/>
        <v>0</v>
      </c>
      <c r="G32" s="123">
        <f t="shared" si="2"/>
        <v>83000000</v>
      </c>
      <c r="H32" s="123">
        <f t="shared" si="2"/>
        <v>0</v>
      </c>
      <c r="I32" s="123">
        <f t="shared" si="2"/>
        <v>142000000</v>
      </c>
      <c r="J32" s="123">
        <f t="shared" si="2"/>
        <v>0</v>
      </c>
      <c r="K32" s="328">
        <f t="shared" si="2"/>
        <v>160000000</v>
      </c>
      <c r="L32" s="123">
        <f t="shared" si="2"/>
        <v>0</v>
      </c>
      <c r="M32" s="123">
        <f t="shared" si="2"/>
        <v>0</v>
      </c>
      <c r="N32" s="123">
        <f t="shared" si="2"/>
        <v>40000000</v>
      </c>
      <c r="O32" s="123">
        <f t="shared" si="2"/>
        <v>0</v>
      </c>
      <c r="P32" s="123">
        <f t="shared" si="2"/>
        <v>0</v>
      </c>
      <c r="Q32" s="123">
        <f t="shared" si="2"/>
        <v>207000000</v>
      </c>
      <c r="R32" s="123">
        <f t="shared" si="2"/>
        <v>0</v>
      </c>
      <c r="S32" s="328">
        <f t="shared" si="2"/>
        <v>409000000</v>
      </c>
      <c r="T32" s="124">
        <v>349000000</v>
      </c>
      <c r="U32" s="129"/>
    </row>
    <row r="33" spans="2:21" s="182" customFormat="1" ht="8.25" customHeight="1" thickTop="1" x14ac:dyDescent="0.25">
      <c r="B33" s="115"/>
      <c r="C33" s="98"/>
      <c r="D33" s="24"/>
      <c r="E33" s="98"/>
      <c r="F33" s="24"/>
      <c r="G33" s="98"/>
      <c r="H33" s="24"/>
      <c r="I33" s="98"/>
      <c r="J33" s="24"/>
      <c r="K33" s="297"/>
      <c r="L33" s="25"/>
      <c r="M33" s="23"/>
      <c r="N33" s="98"/>
      <c r="O33" s="25"/>
      <c r="P33" s="23"/>
      <c r="Q33" s="286"/>
      <c r="R33" s="192"/>
      <c r="S33" s="297"/>
      <c r="T33" s="98"/>
      <c r="U33" s="24"/>
    </row>
    <row r="34" spans="2:21" s="182" customFormat="1" ht="15" customHeight="1" thickBot="1" x14ac:dyDescent="0.3">
      <c r="B34" s="116" t="s">
        <v>315</v>
      </c>
      <c r="C34" s="334">
        <v>105000000</v>
      </c>
      <c r="D34" s="335"/>
      <c r="E34" s="334">
        <v>128000000</v>
      </c>
      <c r="F34" s="335"/>
      <c r="G34" s="334">
        <v>82000000</v>
      </c>
      <c r="H34" s="336"/>
      <c r="I34" s="334">
        <v>90000000</v>
      </c>
      <c r="J34" s="335"/>
      <c r="K34" s="337">
        <v>101000000</v>
      </c>
      <c r="L34" s="338"/>
      <c r="M34" s="339"/>
      <c r="N34" s="334"/>
      <c r="O34" s="338"/>
      <c r="P34" s="339"/>
      <c r="Q34" s="340">
        <v>315000000</v>
      </c>
      <c r="R34" s="335"/>
      <c r="S34" s="337">
        <v>271000000</v>
      </c>
      <c r="T34" s="124"/>
      <c r="U34" s="257"/>
    </row>
    <row r="35" spans="2:21" ht="15" customHeight="1" thickTop="1" x14ac:dyDescent="0.25">
      <c r="B35" s="490" t="s">
        <v>316</v>
      </c>
      <c r="C35" s="332">
        <f>C32-C34</f>
        <v>-93000000</v>
      </c>
      <c r="D35" s="111"/>
      <c r="E35" s="332">
        <f t="shared" ref="E35:S35" si="3">E32-E34</f>
        <v>-16000000</v>
      </c>
      <c r="F35" s="332">
        <f t="shared" si="3"/>
        <v>0</v>
      </c>
      <c r="G35" s="332">
        <f t="shared" si="3"/>
        <v>1000000</v>
      </c>
      <c r="H35" s="332">
        <f t="shared" si="3"/>
        <v>0</v>
      </c>
      <c r="I35" s="332">
        <f t="shared" si="3"/>
        <v>52000000</v>
      </c>
      <c r="J35" s="332">
        <f t="shared" si="3"/>
        <v>0</v>
      </c>
      <c r="K35" s="333">
        <f t="shared" si="3"/>
        <v>59000000</v>
      </c>
      <c r="L35" s="332">
        <f t="shared" si="3"/>
        <v>0</v>
      </c>
      <c r="M35" s="332">
        <f t="shared" si="3"/>
        <v>0</v>
      </c>
      <c r="N35" s="332">
        <f t="shared" si="3"/>
        <v>40000000</v>
      </c>
      <c r="O35" s="332">
        <f t="shared" si="3"/>
        <v>0</v>
      </c>
      <c r="P35" s="332">
        <f t="shared" si="3"/>
        <v>0</v>
      </c>
      <c r="Q35" s="332">
        <f t="shared" si="3"/>
        <v>-108000000</v>
      </c>
      <c r="R35" s="332">
        <f t="shared" si="3"/>
        <v>0</v>
      </c>
      <c r="S35" s="333">
        <f t="shared" si="3"/>
        <v>138000000</v>
      </c>
      <c r="T35" s="74">
        <v>59000000</v>
      </c>
      <c r="U35" s="130"/>
    </row>
    <row r="36" spans="2:21" ht="5.9" customHeight="1" x14ac:dyDescent="0.25">
      <c r="B36" s="32"/>
      <c r="C36" s="32"/>
      <c r="D36" s="32"/>
      <c r="E36" s="32"/>
      <c r="F36" s="32"/>
      <c r="G36" s="32"/>
      <c r="H36" s="32"/>
      <c r="I36" s="32"/>
      <c r="J36" s="32"/>
      <c r="K36" s="32"/>
      <c r="L36" s="32"/>
      <c r="M36" s="32"/>
      <c r="N36" s="32"/>
      <c r="O36" s="32"/>
      <c r="P36" s="32"/>
      <c r="Q36" s="32"/>
      <c r="S36" s="32"/>
      <c r="U36" s="32"/>
    </row>
    <row r="37" spans="2:21" ht="14.15" customHeight="1" x14ac:dyDescent="0.25">
      <c r="B37" s="517" t="s">
        <v>54</v>
      </c>
      <c r="C37" s="517"/>
      <c r="D37" s="517"/>
      <c r="E37" s="517"/>
      <c r="F37" s="517"/>
      <c r="G37" s="517"/>
      <c r="H37" s="517"/>
      <c r="I37" s="517"/>
      <c r="J37" s="517"/>
      <c r="K37" s="517"/>
      <c r="L37" s="517"/>
      <c r="M37" s="517"/>
      <c r="N37" s="517"/>
      <c r="O37" s="517"/>
      <c r="P37" s="517"/>
      <c r="Q37" s="517"/>
      <c r="R37" s="517"/>
      <c r="S37" s="517"/>
    </row>
    <row r="38" spans="2:21" ht="14.15" customHeight="1" x14ac:dyDescent="0.25">
      <c r="B38" s="517" t="s">
        <v>377</v>
      </c>
      <c r="C38" s="517"/>
      <c r="D38" s="517"/>
      <c r="E38" s="517"/>
      <c r="F38" s="517"/>
      <c r="G38" s="517"/>
      <c r="H38" s="517"/>
      <c r="I38" s="517"/>
      <c r="J38" s="517"/>
      <c r="K38" s="517"/>
      <c r="L38" s="517"/>
      <c r="M38" s="517"/>
      <c r="N38" s="517"/>
      <c r="O38" s="517"/>
      <c r="P38" s="517"/>
      <c r="Q38" s="517"/>
    </row>
    <row r="39" spans="2:21" x14ac:dyDescent="0.25">
      <c r="B39" s="517" t="s">
        <v>331</v>
      </c>
      <c r="C39" s="517"/>
      <c r="D39" s="517"/>
      <c r="E39" s="517"/>
      <c r="F39" s="517"/>
      <c r="G39" s="517"/>
      <c r="H39" s="517"/>
      <c r="I39" s="517"/>
      <c r="J39" s="517"/>
      <c r="K39" s="517"/>
      <c r="L39" s="517"/>
      <c r="M39" s="517"/>
      <c r="N39" s="517"/>
      <c r="O39" s="517"/>
      <c r="P39" s="517"/>
      <c r="Q39" s="517"/>
      <c r="R39" s="517"/>
      <c r="S39" s="517"/>
    </row>
    <row r="40" spans="2:21" ht="24.75" customHeight="1" x14ac:dyDescent="0.25">
      <c r="B40" s="517" t="s">
        <v>332</v>
      </c>
      <c r="C40" s="517"/>
      <c r="D40" s="517"/>
      <c r="E40" s="517"/>
      <c r="F40" s="517"/>
      <c r="G40" s="517"/>
      <c r="H40" s="517"/>
      <c r="I40" s="517"/>
      <c r="J40" s="517"/>
      <c r="K40" s="517"/>
      <c r="L40" s="517"/>
      <c r="M40" s="517"/>
      <c r="N40" s="517"/>
      <c r="O40" s="517"/>
      <c r="P40" s="517"/>
      <c r="Q40" s="517"/>
      <c r="R40" s="517"/>
      <c r="S40" s="517"/>
    </row>
    <row r="41" spans="2:21" ht="24.75" customHeight="1" x14ac:dyDescent="0.25">
      <c r="B41" s="517" t="s">
        <v>333</v>
      </c>
      <c r="C41" s="517"/>
      <c r="D41" s="517"/>
      <c r="E41" s="517"/>
      <c r="F41" s="517"/>
      <c r="G41" s="517"/>
      <c r="H41" s="517"/>
      <c r="I41" s="517"/>
      <c r="J41" s="517"/>
      <c r="K41" s="517"/>
      <c r="L41" s="517"/>
      <c r="M41" s="517"/>
      <c r="N41" s="517"/>
      <c r="O41" s="517"/>
      <c r="P41" s="517"/>
      <c r="Q41" s="517"/>
      <c r="R41" s="517"/>
      <c r="S41" s="517"/>
    </row>
    <row r="42" spans="2:21" ht="14.15" customHeight="1" x14ac:dyDescent="0.25">
      <c r="B42" s="517" t="s">
        <v>334</v>
      </c>
      <c r="C42" s="517"/>
      <c r="D42" s="517"/>
      <c r="E42" s="517"/>
      <c r="F42" s="517"/>
      <c r="G42" s="517"/>
      <c r="H42" s="517"/>
      <c r="I42" s="517"/>
      <c r="J42" s="517"/>
      <c r="K42" s="517"/>
    </row>
    <row r="43" spans="2:21" ht="14.25" customHeight="1" x14ac:dyDescent="0.25">
      <c r="B43" s="517" t="s">
        <v>335</v>
      </c>
      <c r="C43" s="517"/>
      <c r="D43" s="517"/>
      <c r="E43" s="517"/>
      <c r="F43" s="517"/>
      <c r="G43" s="517"/>
      <c r="H43" s="517"/>
      <c r="I43" s="517"/>
      <c r="J43" s="517"/>
      <c r="K43" s="517"/>
      <c r="L43" s="517"/>
      <c r="M43" s="517"/>
      <c r="N43" s="517"/>
      <c r="O43" s="517"/>
      <c r="P43" s="517"/>
      <c r="Q43" s="517"/>
      <c r="R43" s="517"/>
      <c r="S43" s="517"/>
    </row>
    <row r="44" spans="2:21" ht="14.15" customHeight="1" x14ac:dyDescent="0.25">
      <c r="B44" s="517" t="s">
        <v>336</v>
      </c>
      <c r="C44" s="517"/>
      <c r="D44" s="517"/>
      <c r="E44" s="517"/>
      <c r="F44" s="517"/>
      <c r="G44" s="517"/>
      <c r="H44" s="517"/>
      <c r="I44" s="517"/>
      <c r="J44" s="517"/>
      <c r="K44" s="517"/>
      <c r="L44" s="517"/>
      <c r="M44" s="517"/>
      <c r="N44" s="517"/>
      <c r="O44" s="517"/>
      <c r="P44" s="517"/>
      <c r="Q44" s="517"/>
      <c r="R44" s="517"/>
      <c r="S44" s="517"/>
    </row>
    <row r="45" spans="2:21" ht="15" customHeight="1" x14ac:dyDescent="0.25"/>
    <row r="46" spans="2:21" ht="15" customHeight="1" x14ac:dyDescent="0.25"/>
    <row r="47" spans="2:21" ht="15" customHeight="1" x14ac:dyDescent="0.25"/>
    <row r="48" spans="2:2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mergeCells count="13">
    <mergeCell ref="B2:C2"/>
    <mergeCell ref="B7:S7"/>
    <mergeCell ref="B5:S5"/>
    <mergeCell ref="B39:S39"/>
    <mergeCell ref="B37:S37"/>
    <mergeCell ref="C9:K9"/>
    <mergeCell ref="B38:Q38"/>
    <mergeCell ref="Q9:S9"/>
    <mergeCell ref="B42:K42"/>
    <mergeCell ref="B44:S44"/>
    <mergeCell ref="B41:S41"/>
    <mergeCell ref="B40:S40"/>
    <mergeCell ref="B43:S43"/>
  </mergeCells>
  <pageMargins left="0.75" right="0.75" top="1" bottom="1" header="0.5" footer="0.5"/>
  <pageSetup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1246-9C96-446F-9B79-7BAD80A15052}">
  <sheetPr>
    <tabColor rgb="FF92D050"/>
    <pageSetUpPr fitToPage="1"/>
  </sheetPr>
  <dimension ref="B1:U43"/>
  <sheetViews>
    <sheetView showGridLines="0" showRuler="0" view="pageBreakPreview" zoomScaleNormal="110" zoomScaleSheetLayoutView="100" workbookViewId="0">
      <selection activeCell="B10" sqref="B10"/>
    </sheetView>
  </sheetViews>
  <sheetFormatPr defaultColWidth="13.7265625" defaultRowHeight="12.5" x14ac:dyDescent="0.25"/>
  <cols>
    <col min="1" max="1" width="3.54296875" style="182" customWidth="1"/>
    <col min="2" max="2" width="81.1796875" style="182" customWidth="1"/>
    <col min="3" max="3" width="15.54296875" style="182" bestFit="1" customWidth="1"/>
    <col min="4" max="4" width="0" style="182" hidden="1" customWidth="1"/>
    <col min="5" max="5" width="11.1796875" style="182" bestFit="1" customWidth="1"/>
    <col min="6" max="6" width="0" style="182" hidden="1" customWidth="1"/>
    <col min="7" max="7" width="12.1796875" style="182" bestFit="1" customWidth="1"/>
    <col min="8" max="8" width="0" style="182" hidden="1" customWidth="1"/>
    <col min="9" max="9" width="15" style="182" bestFit="1" customWidth="1"/>
    <col min="10" max="10" width="0" style="182" hidden="1" customWidth="1"/>
    <col min="11" max="11" width="15.54296875" style="182" bestFit="1" customWidth="1"/>
    <col min="12" max="13" width="0" style="182" hidden="1" customWidth="1"/>
    <col min="14" max="14" width="9" style="182" hidden="1" customWidth="1"/>
    <col min="15" max="16" width="0" style="182" hidden="1" customWidth="1"/>
    <col min="17" max="17" width="15.54296875" style="182" bestFit="1" customWidth="1"/>
    <col min="18" max="18" width="0" style="182" hidden="1" customWidth="1"/>
    <col min="19" max="19" width="15.54296875" style="182" bestFit="1" customWidth="1"/>
    <col min="20" max="21" width="10.7265625" style="182" hidden="1" customWidth="1"/>
    <col min="22" max="22" width="10.54296875" style="182" customWidth="1"/>
    <col min="23" max="16384" width="13.7265625" style="182"/>
  </cols>
  <sheetData>
    <row r="1" spans="2:19" ht="15" customHeight="1" x14ac:dyDescent="0.3">
      <c r="B1" s="189" t="s">
        <v>7</v>
      </c>
      <c r="C1" s="302"/>
    </row>
    <row r="2" spans="2:19" ht="15" customHeight="1" x14ac:dyDescent="0.3">
      <c r="B2" s="493" t="s">
        <v>297</v>
      </c>
      <c r="C2" s="515"/>
    </row>
    <row r="3" spans="2:19" ht="15" customHeight="1" x14ac:dyDescent="0.3">
      <c r="B3" s="341" t="s">
        <v>8</v>
      </c>
      <c r="C3" s="343"/>
    </row>
    <row r="4" spans="2:19" ht="15" customHeight="1" x14ac:dyDescent="0.25"/>
    <row r="5" spans="2:19" ht="15" customHeight="1" x14ac:dyDescent="0.3">
      <c r="B5" s="512" t="s">
        <v>337</v>
      </c>
      <c r="C5" s="512"/>
      <c r="D5" s="512"/>
      <c r="E5" s="512"/>
      <c r="F5" s="512"/>
      <c r="G5" s="512"/>
      <c r="H5" s="512"/>
      <c r="I5" s="512"/>
      <c r="J5" s="512"/>
      <c r="K5" s="512"/>
      <c r="L5" s="512"/>
      <c r="M5" s="512"/>
      <c r="N5" s="512"/>
      <c r="O5" s="512"/>
      <c r="P5" s="512"/>
      <c r="Q5" s="512"/>
      <c r="R5" s="512"/>
      <c r="S5" s="512"/>
    </row>
    <row r="6" spans="2:19" ht="15" customHeight="1" x14ac:dyDescent="0.3">
      <c r="B6" s="184"/>
    </row>
    <row r="7" spans="2:19" ht="26.25" customHeight="1" x14ac:dyDescent="0.3">
      <c r="B7" s="516" t="s">
        <v>375</v>
      </c>
      <c r="C7" s="516"/>
      <c r="D7" s="516"/>
      <c r="E7" s="516"/>
      <c r="F7" s="516"/>
      <c r="G7" s="516"/>
      <c r="H7" s="516"/>
      <c r="I7" s="516"/>
      <c r="J7" s="516"/>
      <c r="K7" s="516"/>
      <c r="L7" s="516"/>
      <c r="M7" s="516"/>
      <c r="N7" s="516"/>
      <c r="O7" s="516"/>
      <c r="P7" s="516"/>
      <c r="Q7" s="516"/>
      <c r="R7" s="516"/>
      <c r="S7" s="516"/>
    </row>
    <row r="8" spans="2:19" ht="11.25" customHeight="1" x14ac:dyDescent="0.3">
      <c r="B8" s="188"/>
      <c r="C8" s="188"/>
      <c r="D8" s="188"/>
      <c r="E8" s="188"/>
      <c r="F8" s="188"/>
      <c r="G8" s="188"/>
      <c r="H8" s="188"/>
      <c r="I8" s="188"/>
      <c r="J8" s="188"/>
      <c r="K8" s="188"/>
      <c r="L8" s="188"/>
      <c r="M8" s="188"/>
      <c r="N8" s="188"/>
      <c r="O8" s="188"/>
      <c r="P8" s="188"/>
      <c r="Q8" s="188"/>
      <c r="R8" s="188"/>
      <c r="S8" s="188"/>
    </row>
    <row r="9" spans="2:19" ht="13" x14ac:dyDescent="0.3">
      <c r="B9" s="341" t="s">
        <v>33</v>
      </c>
      <c r="C9" s="188"/>
      <c r="D9" s="188"/>
      <c r="E9" s="188"/>
      <c r="F9" s="188"/>
      <c r="G9" s="188"/>
      <c r="H9" s="188"/>
      <c r="I9" s="188"/>
      <c r="J9" s="188"/>
      <c r="K9" s="188"/>
      <c r="L9" s="188"/>
      <c r="M9" s="188"/>
      <c r="N9" s="188"/>
      <c r="O9" s="188"/>
      <c r="P9" s="188"/>
      <c r="Q9" s="188"/>
      <c r="R9" s="188"/>
      <c r="S9" s="188"/>
    </row>
    <row r="10" spans="2:19" ht="9" customHeight="1" x14ac:dyDescent="0.3">
      <c r="B10" s="188"/>
      <c r="C10" s="188"/>
      <c r="D10" s="188"/>
      <c r="E10" s="188"/>
      <c r="F10" s="188"/>
      <c r="G10" s="188"/>
      <c r="H10" s="188"/>
      <c r="I10" s="188"/>
      <c r="J10" s="188"/>
      <c r="K10" s="188"/>
      <c r="L10" s="188"/>
      <c r="M10" s="188"/>
      <c r="N10" s="188"/>
      <c r="O10" s="188"/>
      <c r="P10" s="188"/>
      <c r="Q10" s="188"/>
      <c r="R10" s="188"/>
      <c r="S10" s="188"/>
    </row>
    <row r="11" spans="2:19" ht="20.25" customHeight="1" x14ac:dyDescent="0.3">
      <c r="B11" s="342">
        <v>44834</v>
      </c>
      <c r="C11" s="188"/>
      <c r="D11" s="188"/>
      <c r="E11" s="188"/>
      <c r="F11" s="188"/>
      <c r="G11" s="188"/>
      <c r="H11" s="188"/>
      <c r="I11" s="188"/>
      <c r="J11" s="188"/>
      <c r="K11" s="188"/>
      <c r="L11" s="188"/>
      <c r="M11" s="188"/>
      <c r="N11" s="188"/>
      <c r="O11" s="188"/>
      <c r="P11" s="188"/>
      <c r="Q11" s="188"/>
      <c r="R11" s="188"/>
      <c r="S11" s="188"/>
    </row>
    <row r="12" spans="2:19" ht="24" customHeight="1" x14ac:dyDescent="0.3">
      <c r="B12" s="516" t="s">
        <v>379</v>
      </c>
      <c r="C12" s="516"/>
      <c r="D12" s="516"/>
      <c r="E12" s="516"/>
      <c r="F12" s="516"/>
      <c r="G12" s="516"/>
      <c r="H12" s="516"/>
      <c r="I12" s="516"/>
      <c r="J12" s="516"/>
      <c r="K12" s="516"/>
      <c r="L12" s="516"/>
      <c r="M12" s="516"/>
      <c r="N12" s="516"/>
      <c r="O12" s="516"/>
      <c r="P12" s="516"/>
      <c r="Q12" s="516"/>
      <c r="R12" s="516"/>
      <c r="S12" s="516"/>
    </row>
    <row r="13" spans="2:19" ht="5.25" customHeight="1" x14ac:dyDescent="0.3">
      <c r="B13" s="188"/>
      <c r="C13" s="188"/>
      <c r="D13" s="188"/>
      <c r="E13" s="188"/>
      <c r="F13" s="188"/>
      <c r="G13" s="188"/>
      <c r="H13" s="188"/>
      <c r="I13" s="188"/>
      <c r="J13" s="188"/>
      <c r="K13" s="188"/>
      <c r="L13" s="188"/>
      <c r="M13" s="188"/>
      <c r="N13" s="188"/>
      <c r="O13" s="188"/>
      <c r="P13" s="188"/>
      <c r="Q13" s="188"/>
      <c r="R13" s="188"/>
      <c r="S13" s="188"/>
    </row>
    <row r="14" spans="2:19" ht="24" customHeight="1" x14ac:dyDescent="0.3">
      <c r="B14" s="342">
        <v>44742</v>
      </c>
      <c r="C14" s="188"/>
      <c r="D14" s="188"/>
      <c r="E14" s="188"/>
      <c r="F14" s="188"/>
      <c r="G14" s="188"/>
      <c r="H14" s="188"/>
      <c r="I14" s="188"/>
      <c r="J14" s="188"/>
      <c r="K14" s="188"/>
      <c r="L14" s="188"/>
      <c r="M14" s="188"/>
      <c r="N14" s="188"/>
      <c r="O14" s="188"/>
      <c r="P14" s="188"/>
      <c r="Q14" s="188"/>
      <c r="R14" s="188"/>
      <c r="S14" s="188"/>
    </row>
    <row r="15" spans="2:19" ht="24" customHeight="1" x14ac:dyDescent="0.3">
      <c r="B15" s="516" t="s">
        <v>338</v>
      </c>
      <c r="C15" s="516"/>
      <c r="D15" s="516"/>
      <c r="E15" s="516"/>
      <c r="F15" s="516"/>
      <c r="G15" s="516"/>
      <c r="H15" s="516"/>
      <c r="I15" s="516"/>
      <c r="J15" s="516"/>
      <c r="K15" s="516"/>
      <c r="L15" s="516"/>
      <c r="M15" s="516"/>
      <c r="N15" s="516"/>
      <c r="O15" s="516"/>
      <c r="P15" s="516"/>
      <c r="Q15" s="516"/>
      <c r="R15" s="516"/>
      <c r="S15" s="516"/>
    </row>
    <row r="16" spans="2:19" ht="6.75" customHeight="1" x14ac:dyDescent="0.3">
      <c r="B16" s="188"/>
      <c r="C16" s="188"/>
      <c r="D16" s="188"/>
      <c r="E16" s="188"/>
      <c r="F16" s="188"/>
      <c r="G16" s="188"/>
      <c r="H16" s="188"/>
      <c r="I16" s="188"/>
      <c r="J16" s="188"/>
      <c r="K16" s="188"/>
      <c r="L16" s="188"/>
      <c r="M16" s="188"/>
      <c r="N16" s="188"/>
      <c r="O16" s="188"/>
      <c r="P16" s="188"/>
      <c r="Q16" s="188"/>
      <c r="R16" s="188"/>
      <c r="S16" s="188"/>
    </row>
    <row r="17" spans="2:19" ht="24" customHeight="1" x14ac:dyDescent="0.3">
      <c r="B17" s="342">
        <v>44651</v>
      </c>
      <c r="C17" s="188"/>
      <c r="D17" s="188"/>
      <c r="E17" s="188"/>
      <c r="F17" s="188"/>
      <c r="G17" s="188"/>
      <c r="H17" s="188"/>
      <c r="I17" s="188"/>
      <c r="J17" s="188"/>
      <c r="K17" s="188"/>
      <c r="L17" s="188"/>
      <c r="M17" s="188"/>
      <c r="N17" s="188"/>
      <c r="O17" s="188"/>
      <c r="P17" s="188"/>
      <c r="Q17" s="188"/>
      <c r="R17" s="188"/>
      <c r="S17" s="188"/>
    </row>
    <row r="18" spans="2:19" ht="24" customHeight="1" x14ac:dyDescent="0.3">
      <c r="B18" s="516" t="s">
        <v>339</v>
      </c>
      <c r="C18" s="516"/>
      <c r="D18" s="516"/>
      <c r="E18" s="516"/>
      <c r="F18" s="516"/>
      <c r="G18" s="516"/>
      <c r="H18" s="516"/>
      <c r="I18" s="516"/>
      <c r="J18" s="516"/>
      <c r="K18" s="516"/>
      <c r="L18" s="516"/>
      <c r="M18" s="516"/>
      <c r="N18" s="516"/>
      <c r="O18" s="516"/>
      <c r="P18" s="516"/>
      <c r="Q18" s="516"/>
      <c r="R18" s="516"/>
      <c r="S18" s="516"/>
    </row>
    <row r="19" spans="2:19" ht="6.75" customHeight="1" x14ac:dyDescent="0.3">
      <c r="B19" s="188"/>
      <c r="C19" s="188"/>
      <c r="D19" s="188"/>
      <c r="E19" s="188"/>
      <c r="F19" s="188"/>
      <c r="G19" s="188"/>
      <c r="H19" s="188"/>
      <c r="I19" s="188"/>
      <c r="J19" s="188"/>
      <c r="K19" s="188"/>
      <c r="L19" s="188"/>
      <c r="M19" s="188"/>
      <c r="N19" s="188"/>
      <c r="O19" s="188"/>
      <c r="P19" s="188"/>
      <c r="Q19" s="188"/>
      <c r="R19" s="188"/>
      <c r="S19" s="188"/>
    </row>
    <row r="20" spans="2:19" ht="24" customHeight="1" x14ac:dyDescent="0.3">
      <c r="B20" s="342">
        <v>44561</v>
      </c>
      <c r="C20" s="188"/>
      <c r="D20" s="188"/>
      <c r="E20" s="188"/>
      <c r="F20" s="188"/>
      <c r="G20" s="188"/>
      <c r="H20" s="188"/>
      <c r="I20" s="188"/>
      <c r="J20" s="188"/>
      <c r="K20" s="188"/>
      <c r="L20" s="188"/>
      <c r="M20" s="188"/>
      <c r="N20" s="188"/>
      <c r="O20" s="188"/>
      <c r="P20" s="188"/>
      <c r="Q20" s="188"/>
      <c r="R20" s="188"/>
      <c r="S20" s="188"/>
    </row>
    <row r="21" spans="2:19" ht="24" customHeight="1" x14ac:dyDescent="0.3">
      <c r="B21" s="516" t="s">
        <v>340</v>
      </c>
      <c r="C21" s="516"/>
      <c r="D21" s="516"/>
      <c r="E21" s="516"/>
      <c r="F21" s="516"/>
      <c r="G21" s="516"/>
      <c r="H21" s="516"/>
      <c r="I21" s="516"/>
      <c r="J21" s="516"/>
      <c r="K21" s="516"/>
      <c r="L21" s="516"/>
      <c r="M21" s="516"/>
      <c r="N21" s="516"/>
      <c r="O21" s="516"/>
      <c r="P21" s="516"/>
      <c r="Q21" s="516"/>
      <c r="R21" s="516"/>
      <c r="S21" s="516"/>
    </row>
    <row r="22" spans="2:19" ht="6.75" customHeight="1" x14ac:dyDescent="0.3">
      <c r="B22" s="188"/>
      <c r="C22" s="188"/>
      <c r="D22" s="188"/>
      <c r="E22" s="188"/>
      <c r="F22" s="188"/>
      <c r="G22" s="188"/>
      <c r="H22" s="188"/>
      <c r="I22" s="188"/>
      <c r="J22" s="188"/>
      <c r="K22" s="188"/>
      <c r="L22" s="188"/>
      <c r="M22" s="188"/>
      <c r="N22" s="188"/>
      <c r="O22" s="188"/>
      <c r="P22" s="188"/>
      <c r="Q22" s="188"/>
      <c r="R22" s="188"/>
      <c r="S22" s="188"/>
    </row>
    <row r="23" spans="2:19" ht="25.5" customHeight="1" x14ac:dyDescent="0.3">
      <c r="B23" s="342">
        <v>44469</v>
      </c>
      <c r="C23" s="188"/>
      <c r="D23" s="188"/>
      <c r="E23" s="188"/>
      <c r="F23" s="188"/>
      <c r="G23" s="188"/>
      <c r="H23" s="188"/>
      <c r="I23" s="188"/>
      <c r="J23" s="188"/>
      <c r="K23" s="188"/>
      <c r="L23" s="188"/>
      <c r="M23" s="188"/>
      <c r="N23" s="188"/>
      <c r="O23" s="188"/>
      <c r="P23" s="188"/>
      <c r="Q23" s="188"/>
      <c r="R23" s="188"/>
      <c r="S23" s="188"/>
    </row>
    <row r="24" spans="2:19" ht="24" customHeight="1" x14ac:dyDescent="0.3">
      <c r="B24" s="516" t="s">
        <v>376</v>
      </c>
      <c r="C24" s="516"/>
      <c r="D24" s="516"/>
      <c r="E24" s="516"/>
      <c r="F24" s="516"/>
      <c r="G24" s="516"/>
      <c r="H24" s="516"/>
      <c r="I24" s="516"/>
      <c r="J24" s="516"/>
      <c r="K24" s="516"/>
      <c r="L24" s="516"/>
      <c r="M24" s="516"/>
      <c r="N24" s="516"/>
      <c r="O24" s="516"/>
      <c r="P24" s="516"/>
      <c r="Q24" s="516"/>
      <c r="R24" s="516"/>
      <c r="S24" s="516"/>
    </row>
    <row r="25" spans="2:19" ht="8.25" customHeight="1" x14ac:dyDescent="0.3">
      <c r="B25" s="188"/>
      <c r="C25" s="188"/>
      <c r="D25" s="188"/>
      <c r="E25" s="188"/>
      <c r="F25" s="188"/>
      <c r="G25" s="188"/>
      <c r="H25" s="188"/>
      <c r="I25" s="188"/>
      <c r="J25" s="188"/>
      <c r="K25" s="188"/>
      <c r="L25" s="188"/>
      <c r="M25" s="188"/>
      <c r="N25" s="188"/>
      <c r="O25" s="188"/>
      <c r="P25" s="188"/>
      <c r="Q25" s="188"/>
      <c r="R25" s="188"/>
      <c r="S25" s="188"/>
    </row>
    <row r="26" spans="2:19" ht="24" customHeight="1" x14ac:dyDescent="0.3">
      <c r="B26" s="341" t="s">
        <v>34</v>
      </c>
      <c r="C26" s="188"/>
      <c r="D26" s="188"/>
      <c r="E26" s="188"/>
      <c r="F26" s="188"/>
      <c r="G26" s="188"/>
      <c r="H26" s="188"/>
      <c r="I26" s="188"/>
      <c r="J26" s="188"/>
      <c r="K26" s="188"/>
      <c r="L26" s="188"/>
      <c r="M26" s="188"/>
      <c r="N26" s="188"/>
      <c r="O26" s="188"/>
      <c r="P26" s="188"/>
      <c r="Q26" s="188"/>
      <c r="R26" s="188"/>
      <c r="S26" s="188"/>
    </row>
    <row r="27" spans="2:19" ht="13.5" customHeight="1" x14ac:dyDescent="0.3">
      <c r="B27" s="188"/>
      <c r="C27" s="188"/>
      <c r="D27" s="188"/>
      <c r="E27" s="188"/>
      <c r="F27" s="188"/>
      <c r="G27" s="188"/>
      <c r="H27" s="188"/>
      <c r="I27" s="188"/>
      <c r="J27" s="188"/>
      <c r="K27" s="188"/>
      <c r="L27" s="188"/>
      <c r="M27" s="188"/>
      <c r="N27" s="188"/>
      <c r="O27" s="188"/>
      <c r="P27" s="188"/>
      <c r="Q27" s="188"/>
      <c r="R27" s="188"/>
      <c r="S27" s="188"/>
    </row>
    <row r="28" spans="2:19" ht="24" customHeight="1" x14ac:dyDescent="0.3">
      <c r="B28" s="342">
        <v>44834</v>
      </c>
      <c r="C28" s="188"/>
      <c r="D28" s="188"/>
      <c r="E28" s="188"/>
      <c r="F28" s="188"/>
      <c r="G28" s="188"/>
      <c r="H28" s="188"/>
      <c r="I28" s="188"/>
      <c r="J28" s="188"/>
      <c r="K28" s="188"/>
      <c r="L28" s="188"/>
      <c r="M28" s="188"/>
      <c r="N28" s="188"/>
      <c r="O28" s="188"/>
      <c r="P28" s="188"/>
      <c r="Q28" s="188"/>
      <c r="R28" s="188"/>
      <c r="S28" s="188"/>
    </row>
    <row r="29" spans="2:19" ht="39" customHeight="1" x14ac:dyDescent="0.3">
      <c r="B29" s="516" t="s">
        <v>380</v>
      </c>
      <c r="C29" s="516"/>
      <c r="D29" s="516"/>
      <c r="E29" s="516"/>
      <c r="F29" s="516"/>
      <c r="G29" s="516"/>
      <c r="H29" s="516"/>
      <c r="I29" s="516"/>
      <c r="J29" s="516"/>
      <c r="K29" s="516"/>
      <c r="L29" s="516"/>
      <c r="M29" s="516"/>
      <c r="N29" s="516"/>
      <c r="O29" s="516"/>
      <c r="P29" s="516"/>
      <c r="Q29" s="516"/>
      <c r="R29" s="516"/>
      <c r="S29" s="516"/>
    </row>
    <row r="30" spans="2:19" ht="8.25" customHeight="1" x14ac:dyDescent="0.3">
      <c r="B30" s="188"/>
      <c r="C30" s="188"/>
      <c r="D30" s="188"/>
      <c r="E30" s="188"/>
      <c r="F30" s="188"/>
      <c r="G30" s="188"/>
      <c r="H30" s="188"/>
      <c r="I30" s="188"/>
      <c r="J30" s="188"/>
      <c r="K30" s="188"/>
      <c r="L30" s="188"/>
      <c r="M30" s="188"/>
      <c r="N30" s="188"/>
      <c r="O30" s="188"/>
      <c r="P30" s="188"/>
      <c r="Q30" s="188"/>
      <c r="R30" s="188"/>
      <c r="S30" s="188"/>
    </row>
    <row r="31" spans="2:19" ht="25.5" customHeight="1" x14ac:dyDescent="0.3">
      <c r="B31" s="342">
        <v>44469</v>
      </c>
      <c r="C31" s="188"/>
      <c r="D31" s="188"/>
      <c r="E31" s="188"/>
      <c r="F31" s="188"/>
      <c r="G31" s="188"/>
      <c r="H31" s="188"/>
      <c r="I31" s="188"/>
      <c r="J31" s="188"/>
      <c r="K31" s="188"/>
      <c r="L31" s="188"/>
      <c r="M31" s="188"/>
      <c r="N31" s="188"/>
      <c r="O31" s="188"/>
      <c r="P31" s="188"/>
      <c r="Q31" s="188"/>
      <c r="R31" s="188"/>
      <c r="S31" s="188"/>
    </row>
    <row r="32" spans="2:19" ht="37.5" customHeight="1" x14ac:dyDescent="0.3">
      <c r="B32" s="516" t="s">
        <v>341</v>
      </c>
      <c r="C32" s="516"/>
      <c r="D32" s="516"/>
      <c r="E32" s="516"/>
      <c r="F32" s="516"/>
      <c r="G32" s="516"/>
      <c r="H32" s="516"/>
      <c r="I32" s="516"/>
      <c r="J32" s="516"/>
      <c r="K32" s="516"/>
      <c r="L32" s="516"/>
      <c r="M32" s="516"/>
      <c r="N32" s="516"/>
      <c r="O32" s="516"/>
      <c r="P32" s="516"/>
      <c r="Q32" s="516"/>
      <c r="R32" s="516"/>
      <c r="S32" s="516"/>
    </row>
    <row r="33" spans="2:19" ht="11.25" customHeight="1" x14ac:dyDescent="0.3">
      <c r="B33" s="188"/>
      <c r="C33" s="188"/>
      <c r="D33" s="188"/>
      <c r="E33" s="188"/>
      <c r="F33" s="188"/>
      <c r="G33" s="188"/>
      <c r="H33" s="188"/>
      <c r="I33" s="188"/>
      <c r="J33" s="188"/>
      <c r="K33" s="188"/>
      <c r="L33" s="188"/>
      <c r="M33" s="188"/>
      <c r="N33" s="188"/>
      <c r="O33" s="188"/>
      <c r="P33" s="188"/>
      <c r="Q33" s="188"/>
      <c r="R33" s="188"/>
      <c r="S33" s="188"/>
    </row>
    <row r="34" spans="2:19" ht="14.15" customHeight="1" x14ac:dyDescent="0.25">
      <c r="B34" s="517" t="s">
        <v>378</v>
      </c>
      <c r="C34" s="517"/>
      <c r="D34" s="517"/>
      <c r="E34" s="517"/>
      <c r="F34" s="517"/>
      <c r="G34" s="517"/>
      <c r="H34" s="517"/>
      <c r="I34" s="517"/>
      <c r="J34" s="517"/>
      <c r="K34" s="517"/>
      <c r="L34" s="517"/>
      <c r="M34" s="517"/>
      <c r="N34" s="517"/>
      <c r="O34" s="517"/>
      <c r="P34" s="517"/>
      <c r="Q34" s="517"/>
      <c r="R34" s="517"/>
      <c r="S34" s="517"/>
    </row>
    <row r="35" spans="2:19" ht="15" customHeight="1" x14ac:dyDescent="0.25"/>
    <row r="36" spans="2:19" ht="15" customHeight="1" x14ac:dyDescent="0.25"/>
    <row r="37" spans="2:19" ht="15" customHeight="1" x14ac:dyDescent="0.25"/>
    <row r="38" spans="2:19" ht="15" customHeight="1" x14ac:dyDescent="0.25"/>
    <row r="39" spans="2:19" ht="15" customHeight="1" x14ac:dyDescent="0.25"/>
    <row r="40" spans="2:19" ht="15" customHeight="1" x14ac:dyDescent="0.25"/>
    <row r="41" spans="2:19" ht="15" customHeight="1" x14ac:dyDescent="0.25"/>
    <row r="42" spans="2:19" ht="15" customHeight="1" x14ac:dyDescent="0.25"/>
    <row r="43" spans="2:19" ht="15" customHeight="1" x14ac:dyDescent="0.25"/>
  </sheetData>
  <mergeCells count="11">
    <mergeCell ref="B34:S34"/>
    <mergeCell ref="B29:S29"/>
    <mergeCell ref="B32:S32"/>
    <mergeCell ref="B2:C2"/>
    <mergeCell ref="B5:S5"/>
    <mergeCell ref="B7:S7"/>
    <mergeCell ref="B12:S12"/>
    <mergeCell ref="B15:S15"/>
    <mergeCell ref="B18:S18"/>
    <mergeCell ref="B21:S21"/>
    <mergeCell ref="B24:S24"/>
  </mergeCells>
  <pageMargins left="0.75" right="0.75" top="1" bottom="1" header="0.5" footer="0.5"/>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87EC-D50A-4052-91E8-400D49FF0F17}">
  <sheetPr>
    <tabColor rgb="FF92D050"/>
    <pageSetUpPr fitToPage="1"/>
  </sheetPr>
  <dimension ref="B1:U47"/>
  <sheetViews>
    <sheetView showGridLines="0" showRuler="0" view="pageBreakPreview" zoomScaleNormal="110" zoomScaleSheetLayoutView="100" workbookViewId="0">
      <selection activeCell="B6" sqref="B6:S6"/>
    </sheetView>
  </sheetViews>
  <sheetFormatPr defaultColWidth="13.7265625" defaultRowHeight="12.5" x14ac:dyDescent="0.25"/>
  <cols>
    <col min="1" max="1" width="3.54296875" style="182" customWidth="1"/>
    <col min="2" max="2" width="81.1796875" style="182" customWidth="1"/>
    <col min="3" max="3" width="15.7265625" style="182" bestFit="1" customWidth="1"/>
    <col min="4" max="4" width="0" style="182" hidden="1" customWidth="1"/>
    <col min="5" max="5" width="11.7265625" style="182" bestFit="1" customWidth="1"/>
    <col min="6" max="6" width="0" style="182" hidden="1" customWidth="1"/>
    <col min="7" max="7" width="12.26953125" style="182" bestFit="1" customWidth="1"/>
    <col min="8" max="8" width="0" style="182" hidden="1" customWidth="1"/>
    <col min="9" max="9" width="15.1796875" style="182" bestFit="1" customWidth="1"/>
    <col min="10" max="10" width="0" style="182" hidden="1" customWidth="1"/>
    <col min="11" max="11" width="15.7265625" style="182" bestFit="1" customWidth="1"/>
    <col min="12" max="13" width="0" style="182" hidden="1" customWidth="1"/>
    <col min="14" max="14" width="9" style="182" hidden="1" customWidth="1"/>
    <col min="15" max="16" width="0" style="182" hidden="1" customWidth="1"/>
    <col min="17" max="17" width="15.7265625" style="182" bestFit="1" customWidth="1"/>
    <col min="18" max="18" width="0" style="182" hidden="1" customWidth="1"/>
    <col min="19" max="19" width="15.7265625" style="182" bestFit="1" customWidth="1"/>
    <col min="20" max="21" width="10.7265625" style="182" hidden="1" customWidth="1"/>
    <col min="22" max="22" width="10.54296875" style="182" customWidth="1"/>
    <col min="23" max="16384" width="13.7265625" style="182"/>
  </cols>
  <sheetData>
    <row r="1" spans="2:19" ht="15" customHeight="1" x14ac:dyDescent="0.3">
      <c r="B1" s="189" t="s">
        <v>7</v>
      </c>
      <c r="C1" s="302"/>
    </row>
    <row r="2" spans="2:19" ht="15" customHeight="1" x14ac:dyDescent="0.3">
      <c r="B2" s="493" t="s">
        <v>297</v>
      </c>
      <c r="C2" s="515"/>
    </row>
    <row r="3" spans="2:19" ht="15" customHeight="1" x14ac:dyDescent="0.3">
      <c r="B3" s="341" t="s">
        <v>8</v>
      </c>
      <c r="C3" s="343"/>
    </row>
    <row r="4" spans="2:19" ht="15" customHeight="1" x14ac:dyDescent="0.25"/>
    <row r="5" spans="2:19" ht="15" customHeight="1" x14ac:dyDescent="0.3">
      <c r="B5" s="512" t="s">
        <v>23</v>
      </c>
      <c r="C5" s="512"/>
      <c r="D5" s="512"/>
      <c r="E5" s="512"/>
      <c r="F5" s="512"/>
      <c r="G5" s="512"/>
      <c r="H5" s="512"/>
      <c r="I5" s="512"/>
      <c r="J5" s="512"/>
      <c r="K5" s="512"/>
      <c r="L5" s="512"/>
      <c r="M5" s="512"/>
      <c r="N5" s="512"/>
      <c r="O5" s="512"/>
      <c r="P5" s="512"/>
      <c r="Q5" s="512"/>
      <c r="R5" s="512"/>
      <c r="S5" s="512"/>
    </row>
    <row r="6" spans="2:19" ht="15" customHeight="1" x14ac:dyDescent="0.3">
      <c r="B6" s="519" t="s">
        <v>342</v>
      </c>
      <c r="C6" s="519"/>
      <c r="D6" s="519"/>
      <c r="E6" s="519"/>
      <c r="F6" s="519"/>
      <c r="G6" s="519"/>
      <c r="H6" s="519"/>
      <c r="I6" s="519"/>
      <c r="J6" s="519"/>
      <c r="K6" s="519"/>
      <c r="L6" s="519"/>
      <c r="M6" s="519"/>
      <c r="N6" s="519"/>
      <c r="O6" s="519"/>
      <c r="P6" s="519"/>
      <c r="Q6" s="519"/>
      <c r="R6" s="519"/>
      <c r="S6" s="519"/>
    </row>
    <row r="7" spans="2:19" ht="15" customHeight="1" x14ac:dyDescent="0.25"/>
    <row r="8" spans="2:19" ht="20.25" customHeight="1" x14ac:dyDescent="0.25">
      <c r="B8" s="7"/>
      <c r="C8" s="509" t="s">
        <v>33</v>
      </c>
      <c r="D8" s="509"/>
      <c r="E8" s="509"/>
      <c r="F8" s="509"/>
      <c r="G8" s="509"/>
      <c r="H8" s="509"/>
      <c r="I8" s="509"/>
      <c r="J8" s="510"/>
      <c r="K8" s="509"/>
      <c r="L8" s="185"/>
      <c r="M8" s="34"/>
      <c r="N8" s="183" t="s">
        <v>55</v>
      </c>
      <c r="O8" s="185"/>
      <c r="P8" s="34"/>
      <c r="Q8" s="511" t="s">
        <v>34</v>
      </c>
      <c r="R8" s="518"/>
      <c r="S8" s="514"/>
    </row>
    <row r="9" spans="2:19" ht="15" customHeight="1" x14ac:dyDescent="0.25">
      <c r="B9" s="89"/>
      <c r="C9" s="9">
        <v>44834</v>
      </c>
      <c r="D9" s="186"/>
      <c r="E9" s="186">
        <v>44742</v>
      </c>
      <c r="F9" s="47"/>
      <c r="G9" s="186">
        <v>44651</v>
      </c>
      <c r="H9" s="47"/>
      <c r="I9" s="186">
        <v>44561</v>
      </c>
      <c r="K9" s="186">
        <v>44469</v>
      </c>
      <c r="L9" s="48"/>
      <c r="M9" s="49"/>
      <c r="N9" s="186">
        <v>43982</v>
      </c>
      <c r="O9" s="48"/>
      <c r="P9" s="49"/>
      <c r="Q9" s="266">
        <v>44834</v>
      </c>
      <c r="R9" s="202"/>
      <c r="S9" s="225">
        <v>44469</v>
      </c>
    </row>
    <row r="10" spans="2:19" ht="15" customHeight="1" x14ac:dyDescent="0.25">
      <c r="B10" s="73" t="s">
        <v>166</v>
      </c>
      <c r="C10" s="396">
        <v>340000000</v>
      </c>
      <c r="D10" s="356"/>
      <c r="E10" s="396">
        <v>425000000</v>
      </c>
      <c r="F10" s="356"/>
      <c r="G10" s="396">
        <v>451000000</v>
      </c>
      <c r="H10" s="356"/>
      <c r="I10" s="396">
        <v>511000000</v>
      </c>
      <c r="J10" s="356"/>
      <c r="K10" s="295">
        <v>481000000</v>
      </c>
      <c r="L10" s="357"/>
      <c r="M10" s="358"/>
      <c r="N10" s="356"/>
      <c r="O10" s="357"/>
      <c r="P10" s="358"/>
      <c r="Q10" s="396">
        <v>1216000000</v>
      </c>
      <c r="R10" s="359"/>
      <c r="S10" s="295">
        <v>1341000000</v>
      </c>
    </row>
    <row r="11" spans="2:19" ht="15" customHeight="1" x14ac:dyDescent="0.25">
      <c r="B11" s="89" t="s">
        <v>349</v>
      </c>
      <c r="C11" s="54">
        <v>-250000000</v>
      </c>
      <c r="D11" s="354"/>
      <c r="E11" s="54">
        <v>-201000000</v>
      </c>
      <c r="F11" s="353" t="e">
        <f>#REF!-#REF!</f>
        <v>#REF!</v>
      </c>
      <c r="G11" s="54">
        <v>-240000000</v>
      </c>
      <c r="H11" s="353" t="e">
        <f>#REF!-#REF!</f>
        <v>#REF!</v>
      </c>
      <c r="I11" s="54">
        <v>-261000000</v>
      </c>
      <c r="J11" s="353" t="e">
        <f>#REF!-#REF!</f>
        <v>#REF!</v>
      </c>
      <c r="K11" s="296">
        <v>-219000000</v>
      </c>
      <c r="L11" s="353" t="e">
        <f>#REF!-#REF!</f>
        <v>#REF!</v>
      </c>
      <c r="M11" s="353" t="e">
        <f>#REF!-#REF!</f>
        <v>#REF!</v>
      </c>
      <c r="N11" s="353" t="e">
        <f>#REF!-#REF!</f>
        <v>#REF!</v>
      </c>
      <c r="O11" s="353" t="e">
        <f>#REF!-#REF!</f>
        <v>#REF!</v>
      </c>
      <c r="P11" s="353" t="e">
        <f>#REF!-#REF!</f>
        <v>#REF!</v>
      </c>
      <c r="Q11" s="54">
        <v>-691000000</v>
      </c>
      <c r="R11" s="353" t="e">
        <f>#REF!-#REF!</f>
        <v>#REF!</v>
      </c>
      <c r="S11" s="296">
        <v>-645000000</v>
      </c>
    </row>
    <row r="12" spans="2:19" ht="15" customHeight="1" x14ac:dyDescent="0.25">
      <c r="B12" s="73" t="s">
        <v>348</v>
      </c>
      <c r="C12" s="397">
        <f>SUM(C10:C11)</f>
        <v>90000000</v>
      </c>
      <c r="D12" s="356"/>
      <c r="E12" s="397">
        <f t="shared" ref="E12" si="0">SUM(E10:E11)</f>
        <v>224000000</v>
      </c>
      <c r="F12" s="355" t="e">
        <f t="shared" ref="F12" si="1">SUM(F10:F11)</f>
        <v>#REF!</v>
      </c>
      <c r="G12" s="397">
        <f t="shared" ref="G12" si="2">SUM(G10:G11)</f>
        <v>211000000</v>
      </c>
      <c r="H12" s="355" t="e">
        <f t="shared" ref="H12" si="3">SUM(H10:H11)</f>
        <v>#REF!</v>
      </c>
      <c r="I12" s="397">
        <f t="shared" ref="I12" si="4">SUM(I10:I11)</f>
        <v>250000000</v>
      </c>
      <c r="J12" s="355" t="e">
        <f t="shared" ref="J12" si="5">SUM(J10:J11)</f>
        <v>#REF!</v>
      </c>
      <c r="K12" s="400">
        <f t="shared" ref="K12" si="6">SUM(K10:K11)</f>
        <v>262000000</v>
      </c>
      <c r="L12" s="355" t="e">
        <f t="shared" ref="L12" si="7">SUM(L10:L11)</f>
        <v>#REF!</v>
      </c>
      <c r="M12" s="355" t="e">
        <f t="shared" ref="M12" si="8">SUM(M10:M11)</f>
        <v>#REF!</v>
      </c>
      <c r="N12" s="355" t="e">
        <f t="shared" ref="N12" si="9">SUM(N10:N11)</f>
        <v>#REF!</v>
      </c>
      <c r="O12" s="355" t="e">
        <f t="shared" ref="O12" si="10">SUM(O10:O11)</f>
        <v>#REF!</v>
      </c>
      <c r="P12" s="355" t="e">
        <f t="shared" ref="P12" si="11">SUM(P10:P11)</f>
        <v>#REF!</v>
      </c>
      <c r="Q12" s="397">
        <f t="shared" ref="Q12" si="12">SUM(Q10:Q11)</f>
        <v>525000000</v>
      </c>
      <c r="R12" s="379" t="e">
        <f t="shared" ref="R12" si="13">SUM(R10:R11)</f>
        <v>#REF!</v>
      </c>
      <c r="S12" s="400">
        <f t="shared" ref="S12" si="14">SUM(S10:S11)</f>
        <v>696000000</v>
      </c>
    </row>
    <row r="13" spans="2:19" ht="15" customHeight="1" x14ac:dyDescent="0.25">
      <c r="B13" s="347" t="s">
        <v>347</v>
      </c>
      <c r="C13" s="54">
        <v>-78000000</v>
      </c>
      <c r="D13" s="360"/>
      <c r="E13" s="54">
        <v>-112000000</v>
      </c>
      <c r="F13" s="378" t="e">
        <f>SUM(F11:F12)</f>
        <v>#REF!</v>
      </c>
      <c r="G13" s="54">
        <v>-128000000</v>
      </c>
      <c r="H13" s="378" t="e">
        <f>SUM(H11:H12)</f>
        <v>#REF!</v>
      </c>
      <c r="I13" s="54">
        <v>-108000000</v>
      </c>
      <c r="J13" s="378" t="e">
        <f>SUM(J11:J12)</f>
        <v>#REF!</v>
      </c>
      <c r="K13" s="296">
        <v>-102000000</v>
      </c>
      <c r="L13" s="378" t="e">
        <f>SUM(L11:L12)</f>
        <v>#REF!</v>
      </c>
      <c r="M13" s="378" t="e">
        <f>SUM(M11:M12)</f>
        <v>#REF!</v>
      </c>
      <c r="N13" s="378" t="e">
        <f>SUM(N11:N12)</f>
        <v>#REF!</v>
      </c>
      <c r="O13" s="378" t="e">
        <f>SUM(O11:O12)</f>
        <v>#REF!</v>
      </c>
      <c r="P13" s="378" t="e">
        <f>SUM(P11:P12)</f>
        <v>#REF!</v>
      </c>
      <c r="Q13" s="54">
        <v>-318000000</v>
      </c>
      <c r="R13" s="380" t="e">
        <f>SUM(R11:R12)</f>
        <v>#REF!</v>
      </c>
      <c r="S13" s="296">
        <v>-287000000</v>
      </c>
    </row>
    <row r="14" spans="2:19" ht="15" customHeight="1" thickBot="1" x14ac:dyDescent="0.3">
      <c r="B14" s="402" t="s">
        <v>352</v>
      </c>
      <c r="C14" s="399">
        <f>SUM(C12:C13)</f>
        <v>12000000</v>
      </c>
      <c r="D14" s="393"/>
      <c r="E14" s="399">
        <f t="shared" ref="E14:S14" si="15">SUM(E12:E13)</f>
        <v>112000000</v>
      </c>
      <c r="F14" s="399" t="e">
        <f t="shared" si="15"/>
        <v>#REF!</v>
      </c>
      <c r="G14" s="399">
        <f t="shared" si="15"/>
        <v>83000000</v>
      </c>
      <c r="H14" s="399" t="e">
        <f t="shared" si="15"/>
        <v>#REF!</v>
      </c>
      <c r="I14" s="399">
        <f t="shared" si="15"/>
        <v>142000000</v>
      </c>
      <c r="J14" s="399" t="e">
        <f t="shared" si="15"/>
        <v>#REF!</v>
      </c>
      <c r="K14" s="401">
        <f t="shared" si="15"/>
        <v>160000000</v>
      </c>
      <c r="L14" s="399" t="e">
        <f t="shared" si="15"/>
        <v>#REF!</v>
      </c>
      <c r="M14" s="399" t="e">
        <f t="shared" si="15"/>
        <v>#REF!</v>
      </c>
      <c r="N14" s="399" t="e">
        <f t="shared" si="15"/>
        <v>#REF!</v>
      </c>
      <c r="O14" s="399" t="e">
        <f t="shared" si="15"/>
        <v>#REF!</v>
      </c>
      <c r="P14" s="399" t="e">
        <f t="shared" si="15"/>
        <v>#REF!</v>
      </c>
      <c r="Q14" s="399">
        <f t="shared" si="15"/>
        <v>207000000</v>
      </c>
      <c r="R14" s="399" t="e">
        <f t="shared" si="15"/>
        <v>#REF!</v>
      </c>
      <c r="S14" s="401">
        <f t="shared" si="15"/>
        <v>409000000</v>
      </c>
    </row>
    <row r="15" spans="2:19" ht="15" customHeight="1" thickTop="1" x14ac:dyDescent="0.25"/>
    <row r="16" spans="2:19" ht="15" customHeight="1" x14ac:dyDescent="0.3">
      <c r="B16" s="512" t="s">
        <v>23</v>
      </c>
      <c r="C16" s="512"/>
      <c r="D16" s="512"/>
      <c r="E16" s="512"/>
      <c r="F16" s="512"/>
      <c r="G16" s="512"/>
      <c r="H16" s="512"/>
      <c r="I16" s="512"/>
      <c r="J16" s="512"/>
      <c r="K16" s="512"/>
      <c r="L16" s="512"/>
      <c r="M16" s="512"/>
      <c r="N16" s="512"/>
      <c r="O16" s="512"/>
      <c r="P16" s="512"/>
      <c r="Q16" s="512"/>
      <c r="R16" s="512"/>
      <c r="S16" s="512"/>
    </row>
    <row r="17" spans="2:21" ht="15" customHeight="1" x14ac:dyDescent="0.3">
      <c r="B17" s="519" t="s">
        <v>351</v>
      </c>
      <c r="C17" s="519"/>
      <c r="D17" s="519"/>
      <c r="E17" s="519"/>
      <c r="F17" s="519"/>
      <c r="G17" s="519"/>
      <c r="H17" s="519"/>
      <c r="I17" s="519"/>
      <c r="J17" s="519"/>
      <c r="K17" s="519"/>
      <c r="L17" s="519"/>
      <c r="M17" s="519"/>
      <c r="N17" s="519"/>
      <c r="O17" s="519"/>
      <c r="P17" s="519"/>
      <c r="Q17" s="519"/>
      <c r="R17" s="519"/>
      <c r="S17" s="519"/>
    </row>
    <row r="18" spans="2:21" ht="15" customHeight="1" x14ac:dyDescent="0.25"/>
    <row r="19" spans="2:21" ht="20.25" customHeight="1" x14ac:dyDescent="0.25">
      <c r="B19" s="7"/>
      <c r="C19" s="509" t="s">
        <v>33</v>
      </c>
      <c r="D19" s="509"/>
      <c r="E19" s="509"/>
      <c r="F19" s="509"/>
      <c r="G19" s="509"/>
      <c r="H19" s="509"/>
      <c r="I19" s="509"/>
      <c r="J19" s="510"/>
      <c r="K19" s="509"/>
      <c r="L19" s="185"/>
      <c r="M19" s="34"/>
      <c r="N19" s="183" t="s">
        <v>55</v>
      </c>
      <c r="O19" s="185"/>
      <c r="P19" s="34"/>
      <c r="Q19" s="511" t="s">
        <v>34</v>
      </c>
      <c r="R19" s="518"/>
      <c r="S19" s="514"/>
      <c r="T19" s="76" t="s">
        <v>99</v>
      </c>
      <c r="U19" s="183"/>
    </row>
    <row r="20" spans="2:21" ht="25.9" customHeight="1" x14ac:dyDescent="0.25">
      <c r="B20" s="89"/>
      <c r="C20" s="186">
        <v>44834</v>
      </c>
      <c r="D20" s="186"/>
      <c r="E20" s="186">
        <v>44742</v>
      </c>
      <c r="F20" s="47"/>
      <c r="G20" s="186">
        <v>44651</v>
      </c>
      <c r="H20" s="47"/>
      <c r="I20" s="186">
        <v>44561</v>
      </c>
      <c r="K20" s="186">
        <v>44469</v>
      </c>
      <c r="L20" s="48"/>
      <c r="M20" s="49"/>
      <c r="N20" s="186">
        <v>43982</v>
      </c>
      <c r="O20" s="48"/>
      <c r="P20" s="49"/>
      <c r="Q20" s="266">
        <v>44834</v>
      </c>
      <c r="R20" s="202"/>
      <c r="S20" s="225">
        <v>44469</v>
      </c>
      <c r="T20" s="77">
        <v>44926</v>
      </c>
      <c r="U20" s="186"/>
    </row>
    <row r="21" spans="2:21" ht="15.75" hidden="1" customHeight="1" x14ac:dyDescent="0.25">
      <c r="B21" s="20"/>
      <c r="C21" s="41" t="s">
        <v>56</v>
      </c>
      <c r="D21" s="183"/>
      <c r="E21" s="41" t="s">
        <v>56</v>
      </c>
      <c r="F21" s="47"/>
      <c r="G21" s="41" t="s">
        <v>56</v>
      </c>
      <c r="H21" s="47"/>
      <c r="I21" s="41" t="s">
        <v>56</v>
      </c>
      <c r="K21" s="41" t="s">
        <v>56</v>
      </c>
      <c r="M21" s="19"/>
      <c r="N21" s="41" t="s">
        <v>57</v>
      </c>
      <c r="P21" s="19"/>
      <c r="Q21" s="274" t="s">
        <v>56</v>
      </c>
      <c r="R21" s="202"/>
      <c r="S21" s="318" t="s">
        <v>56</v>
      </c>
      <c r="T21" s="79" t="s">
        <v>56</v>
      </c>
      <c r="U21" s="183"/>
    </row>
    <row r="22" spans="2:21" ht="15" customHeight="1" x14ac:dyDescent="0.25">
      <c r="B22" s="73" t="s">
        <v>350</v>
      </c>
      <c r="C22" s="384">
        <v>4.1300000000000003E-2</v>
      </c>
      <c r="D22" s="356"/>
      <c r="E22" s="384">
        <v>4.5699999999999998E-2</v>
      </c>
      <c r="F22" s="356"/>
      <c r="G22" s="384">
        <v>4.82E-2</v>
      </c>
      <c r="H22" s="356"/>
      <c r="I22" s="384">
        <v>5.79E-2</v>
      </c>
      <c r="J22" s="356"/>
      <c r="K22" s="385">
        <v>5.8200000000000002E-2</v>
      </c>
      <c r="L22" s="357"/>
      <c r="M22" s="358"/>
      <c r="N22" s="356"/>
      <c r="O22" s="357"/>
      <c r="P22" s="358"/>
      <c r="Q22" s="384">
        <v>4.1300000000000003E-2</v>
      </c>
      <c r="R22" s="359"/>
      <c r="S22" s="385">
        <v>5.8200000000000002E-2</v>
      </c>
      <c r="T22" s="24"/>
      <c r="U22" s="24"/>
    </row>
    <row r="23" spans="2:21" ht="15" customHeight="1" x14ac:dyDescent="0.25">
      <c r="B23" s="89" t="s">
        <v>349</v>
      </c>
      <c r="C23" s="383">
        <v>-2.35E-2</v>
      </c>
      <c r="D23" s="354"/>
      <c r="E23" s="383">
        <v>-2.3E-2</v>
      </c>
      <c r="F23" s="353" t="e">
        <f>#REF!-#REF!</f>
        <v>#REF!</v>
      </c>
      <c r="G23" s="383">
        <v>-2.5700000000000001E-2</v>
      </c>
      <c r="H23" s="353" t="e">
        <f>#REF!-#REF!</f>
        <v>#REF!</v>
      </c>
      <c r="I23" s="383">
        <v>-2.8299999999999999E-2</v>
      </c>
      <c r="J23" s="353" t="e">
        <f>#REF!-#REF!</f>
        <v>#REF!</v>
      </c>
      <c r="K23" s="386">
        <v>-2.8000000000000001E-2</v>
      </c>
      <c r="L23" s="353" t="e">
        <f>#REF!-#REF!</f>
        <v>#REF!</v>
      </c>
      <c r="M23" s="353" t="e">
        <f>#REF!-#REF!</f>
        <v>#REF!</v>
      </c>
      <c r="N23" s="353" t="e">
        <f>#REF!-#REF!</f>
        <v>#REF!</v>
      </c>
      <c r="O23" s="353" t="e">
        <f>#REF!-#REF!</f>
        <v>#REF!</v>
      </c>
      <c r="P23" s="353" t="e">
        <f>#REF!-#REF!</f>
        <v>#REF!</v>
      </c>
      <c r="Q23" s="383">
        <v>-2.35E-2</v>
      </c>
      <c r="R23" s="353" t="e">
        <f>#REF!-#REF!</f>
        <v>#REF!</v>
      </c>
      <c r="S23" s="386">
        <v>-2.8000000000000001E-2</v>
      </c>
      <c r="T23" s="54">
        <v>477000000</v>
      </c>
    </row>
    <row r="24" spans="2:21" ht="14.15" customHeight="1" x14ac:dyDescent="0.25">
      <c r="B24" s="73" t="s">
        <v>348</v>
      </c>
      <c r="C24" s="382">
        <f>SUM(C22:C23)</f>
        <v>1.7800000000000003E-2</v>
      </c>
      <c r="D24" s="356"/>
      <c r="E24" s="382">
        <f t="shared" ref="E24:S24" si="16">SUM(E22:E23)</f>
        <v>2.2699999999999998E-2</v>
      </c>
      <c r="F24" s="355" t="e">
        <f t="shared" si="16"/>
        <v>#REF!</v>
      </c>
      <c r="G24" s="382">
        <f t="shared" si="16"/>
        <v>2.2499999999999999E-2</v>
      </c>
      <c r="H24" s="355" t="e">
        <f t="shared" si="16"/>
        <v>#REF!</v>
      </c>
      <c r="I24" s="382">
        <f t="shared" si="16"/>
        <v>2.9600000000000001E-2</v>
      </c>
      <c r="J24" s="355" t="e">
        <f t="shared" si="16"/>
        <v>#REF!</v>
      </c>
      <c r="K24" s="385">
        <f t="shared" si="16"/>
        <v>3.0200000000000001E-2</v>
      </c>
      <c r="L24" s="355" t="e">
        <f t="shared" si="16"/>
        <v>#REF!</v>
      </c>
      <c r="M24" s="355" t="e">
        <f t="shared" si="16"/>
        <v>#REF!</v>
      </c>
      <c r="N24" s="355" t="e">
        <f t="shared" si="16"/>
        <v>#REF!</v>
      </c>
      <c r="O24" s="355" t="e">
        <f t="shared" si="16"/>
        <v>#REF!</v>
      </c>
      <c r="P24" s="355" t="e">
        <f t="shared" si="16"/>
        <v>#REF!</v>
      </c>
      <c r="Q24" s="382">
        <f t="shared" si="16"/>
        <v>1.7800000000000003E-2</v>
      </c>
      <c r="R24" s="379" t="e">
        <f t="shared" si="16"/>
        <v>#REF!</v>
      </c>
      <c r="S24" s="385">
        <f t="shared" si="16"/>
        <v>3.0200000000000001E-2</v>
      </c>
      <c r="T24" s="98">
        <v>-128000000</v>
      </c>
      <c r="U24" s="24"/>
    </row>
    <row r="25" spans="2:21" ht="15" hidden="1" customHeight="1" x14ac:dyDescent="0.25">
      <c r="B25" s="346" t="s">
        <v>132</v>
      </c>
      <c r="C25" s="360"/>
      <c r="D25" s="360"/>
      <c r="E25" s="360">
        <v>0</v>
      </c>
      <c r="F25" s="360"/>
      <c r="G25" s="360">
        <v>0</v>
      </c>
      <c r="H25" s="360"/>
      <c r="I25" s="360">
        <v>0</v>
      </c>
      <c r="J25" s="360"/>
      <c r="K25" s="364">
        <v>0</v>
      </c>
      <c r="L25" s="360"/>
      <c r="M25" s="362"/>
      <c r="N25" s="361">
        <v>0</v>
      </c>
      <c r="O25" s="360"/>
      <c r="P25" s="362"/>
      <c r="Q25" s="360"/>
      <c r="R25" s="363"/>
      <c r="S25" s="364"/>
    </row>
    <row r="26" spans="2:21" ht="15" hidden="1" customHeight="1" x14ac:dyDescent="0.25">
      <c r="B26" s="347" t="s">
        <v>133</v>
      </c>
      <c r="C26" s="365">
        <v>12000000</v>
      </c>
      <c r="D26" s="366"/>
      <c r="E26" s="365">
        <v>128000000</v>
      </c>
      <c r="F26" s="366"/>
      <c r="G26" s="365">
        <v>0</v>
      </c>
      <c r="H26" s="366"/>
      <c r="I26" s="365">
        <v>90000000</v>
      </c>
      <c r="J26" s="366"/>
      <c r="K26" s="387">
        <v>101000000</v>
      </c>
      <c r="L26" s="368"/>
      <c r="M26" s="369"/>
      <c r="N26" s="367">
        <v>40000000</v>
      </c>
      <c r="O26" s="370"/>
      <c r="P26" s="369"/>
      <c r="Q26" s="365">
        <f>SUM(Q23:Q24)</f>
        <v>-5.6999999999999967E-3</v>
      </c>
      <c r="R26" s="371"/>
      <c r="S26" s="387">
        <f>SUM(S23:S24)</f>
        <v>2.2000000000000006E-3</v>
      </c>
      <c r="T26" s="107">
        <v>230000000</v>
      </c>
      <c r="U26" s="127"/>
    </row>
    <row r="27" spans="2:21" ht="15" hidden="1" customHeight="1" x14ac:dyDescent="0.25">
      <c r="B27" s="346" t="s">
        <v>134</v>
      </c>
      <c r="C27" s="372"/>
      <c r="D27" s="360"/>
      <c r="E27" s="372">
        <v>0</v>
      </c>
      <c r="F27" s="360"/>
      <c r="G27" s="372">
        <v>0</v>
      </c>
      <c r="H27" s="360"/>
      <c r="I27" s="372">
        <v>0</v>
      </c>
      <c r="J27" s="360"/>
      <c r="K27" s="388">
        <v>0</v>
      </c>
      <c r="L27" s="360"/>
      <c r="M27" s="362"/>
      <c r="N27" s="361">
        <v>0</v>
      </c>
      <c r="O27" s="360"/>
      <c r="P27" s="362"/>
      <c r="Q27" s="372"/>
      <c r="R27" s="363"/>
      <c r="S27" s="388"/>
    </row>
    <row r="28" spans="2:21" ht="15" hidden="1" customHeight="1" x14ac:dyDescent="0.25">
      <c r="B28" s="348" t="s">
        <v>135</v>
      </c>
      <c r="C28" s="360"/>
      <c r="D28" s="360"/>
      <c r="E28" s="360">
        <v>128000000</v>
      </c>
      <c r="F28" s="360"/>
      <c r="G28" s="360">
        <v>83000000</v>
      </c>
      <c r="H28" s="374">
        <v>0</v>
      </c>
      <c r="I28" s="360"/>
      <c r="J28" s="360"/>
      <c r="K28" s="364">
        <v>33000000</v>
      </c>
      <c r="L28" s="360"/>
      <c r="M28" s="362"/>
      <c r="N28" s="373">
        <v>188000000</v>
      </c>
      <c r="O28" s="360"/>
      <c r="P28" s="362"/>
      <c r="Q28" s="360"/>
      <c r="R28" s="363"/>
      <c r="S28" s="364"/>
      <c r="U28" s="128"/>
    </row>
    <row r="29" spans="2:21" ht="15" hidden="1" customHeight="1" x14ac:dyDescent="0.25">
      <c r="B29" s="349" t="s">
        <v>136</v>
      </c>
      <c r="C29" s="375">
        <v>0</v>
      </c>
      <c r="D29" s="356"/>
      <c r="E29" s="375">
        <v>0</v>
      </c>
      <c r="F29" s="356"/>
      <c r="G29" s="375">
        <v>0</v>
      </c>
      <c r="H29" s="356"/>
      <c r="I29" s="375">
        <v>0</v>
      </c>
      <c r="J29" s="356"/>
      <c r="K29" s="389">
        <v>0</v>
      </c>
      <c r="L29" s="377"/>
      <c r="M29" s="358"/>
      <c r="N29" s="376">
        <v>0</v>
      </c>
      <c r="O29" s="357"/>
      <c r="P29" s="358"/>
      <c r="Q29" s="375"/>
      <c r="R29" s="359"/>
      <c r="S29" s="389"/>
      <c r="T29" s="98">
        <v>0</v>
      </c>
      <c r="U29" s="125"/>
    </row>
    <row r="30" spans="2:21" ht="15" customHeight="1" thickBot="1" x14ac:dyDescent="0.3">
      <c r="B30" s="347" t="s">
        <v>347</v>
      </c>
      <c r="C30" s="390">
        <v>-1.0800000000000001E-2</v>
      </c>
      <c r="D30" s="360"/>
      <c r="E30" s="390">
        <v>-1.2500000000000001E-2</v>
      </c>
      <c r="F30" s="378" t="e">
        <f t="shared" ref="F30:R30" si="17">SUM(F23:F24)</f>
        <v>#REF!</v>
      </c>
      <c r="G30" s="390">
        <v>-1.3599999999999999E-2</v>
      </c>
      <c r="H30" s="378" t="e">
        <f t="shared" si="17"/>
        <v>#REF!</v>
      </c>
      <c r="I30" s="390">
        <v>-1.24E-2</v>
      </c>
      <c r="J30" s="378" t="e">
        <f t="shared" si="17"/>
        <v>#REF!</v>
      </c>
      <c r="K30" s="391">
        <v>-1.2500000000000001E-2</v>
      </c>
      <c r="L30" s="378" t="e">
        <f t="shared" si="17"/>
        <v>#REF!</v>
      </c>
      <c r="M30" s="378" t="e">
        <f t="shared" si="17"/>
        <v>#REF!</v>
      </c>
      <c r="N30" s="378" t="e">
        <f t="shared" si="17"/>
        <v>#REF!</v>
      </c>
      <c r="O30" s="378" t="e">
        <f t="shared" si="17"/>
        <v>#REF!</v>
      </c>
      <c r="P30" s="378" t="e">
        <f t="shared" si="17"/>
        <v>#REF!</v>
      </c>
      <c r="Q30" s="390">
        <v>-1.0800000000000001E-2</v>
      </c>
      <c r="R30" s="380" t="e">
        <f t="shared" si="17"/>
        <v>#REF!</v>
      </c>
      <c r="S30" s="391">
        <v>-1.2500000000000001E-2</v>
      </c>
      <c r="T30" s="124">
        <v>349000000</v>
      </c>
      <c r="U30" s="129"/>
    </row>
    <row r="31" spans="2:21" ht="15" customHeight="1" thickTop="1" thickBot="1" x14ac:dyDescent="0.3">
      <c r="B31" s="351" t="s">
        <v>346</v>
      </c>
      <c r="C31" s="392">
        <v>7.0000000000000001E-3</v>
      </c>
      <c r="D31" s="393"/>
      <c r="E31" s="392">
        <v>1.0200000000000001E-2</v>
      </c>
      <c r="F31" s="394" t="e">
        <f t="shared" ref="F31:R31" si="18">SUM(F24:F30)</f>
        <v>#REF!</v>
      </c>
      <c r="G31" s="392">
        <v>8.8999999999999999E-3</v>
      </c>
      <c r="H31" s="394" t="e">
        <f t="shared" si="18"/>
        <v>#REF!</v>
      </c>
      <c r="I31" s="392">
        <v>1.72E-2</v>
      </c>
      <c r="J31" s="394" t="e">
        <f t="shared" si="18"/>
        <v>#REF!</v>
      </c>
      <c r="K31" s="395">
        <v>1.77E-2</v>
      </c>
      <c r="L31" s="394" t="e">
        <f t="shared" si="18"/>
        <v>#REF!</v>
      </c>
      <c r="M31" s="394" t="e">
        <f t="shared" si="18"/>
        <v>#REF!</v>
      </c>
      <c r="N31" s="394" t="e">
        <f t="shared" si="18"/>
        <v>#REF!</v>
      </c>
      <c r="O31" s="394" t="e">
        <f t="shared" si="18"/>
        <v>#REF!</v>
      </c>
      <c r="P31" s="394" t="e">
        <f t="shared" si="18"/>
        <v>#REF!</v>
      </c>
      <c r="Q31" s="392">
        <v>7.0000000000000001E-3</v>
      </c>
      <c r="R31" s="394" t="e">
        <f t="shared" si="18"/>
        <v>#REF!</v>
      </c>
      <c r="S31" s="395">
        <v>1.77E-2</v>
      </c>
      <c r="T31" s="124"/>
      <c r="U31" s="257"/>
    </row>
    <row r="32" spans="2:21" ht="15" customHeight="1" thickTop="1" thickBot="1" x14ac:dyDescent="0.3">
      <c r="B32" s="350"/>
      <c r="C32" s="329"/>
      <c r="D32" s="257"/>
      <c r="E32" s="329"/>
      <c r="F32" s="257"/>
      <c r="G32" s="329"/>
      <c r="H32" s="345"/>
      <c r="I32" s="329"/>
      <c r="J32" s="257"/>
      <c r="K32" s="330"/>
      <c r="L32" s="345"/>
      <c r="M32" s="257"/>
      <c r="N32" s="329"/>
      <c r="O32" s="345"/>
      <c r="P32" s="257"/>
      <c r="Q32" s="329"/>
      <c r="R32" s="257"/>
      <c r="S32" s="330"/>
      <c r="T32" s="124"/>
      <c r="U32" s="257"/>
    </row>
    <row r="33" spans="2:21" ht="15" customHeight="1" thickTop="1" x14ac:dyDescent="0.25">
      <c r="B33" s="352" t="s">
        <v>345</v>
      </c>
      <c r="C33" s="332">
        <v>39246000000</v>
      </c>
      <c r="D33" s="111"/>
      <c r="E33" s="332">
        <v>38351000000</v>
      </c>
      <c r="F33" s="332"/>
      <c r="G33" s="332">
        <v>37459000000</v>
      </c>
      <c r="H33" s="332"/>
      <c r="I33" s="332">
        <v>31974000000</v>
      </c>
      <c r="J33" s="332"/>
      <c r="K33" s="333">
        <v>30742000000</v>
      </c>
      <c r="L33" s="332"/>
      <c r="M33" s="332"/>
      <c r="N33" s="332"/>
      <c r="O33" s="332"/>
      <c r="P33" s="332"/>
      <c r="Q33" s="332">
        <v>39246000000</v>
      </c>
      <c r="R33" s="332"/>
      <c r="S33" s="333">
        <v>30742000000</v>
      </c>
      <c r="T33" s="74">
        <v>59000000</v>
      </c>
      <c r="U33" s="130"/>
    </row>
    <row r="34" spans="2:21" ht="5.9" customHeight="1" x14ac:dyDescent="0.25">
      <c r="B34" s="32"/>
      <c r="C34" s="32"/>
      <c r="D34" s="32"/>
      <c r="E34" s="32"/>
      <c r="F34" s="32"/>
      <c r="G34" s="32"/>
      <c r="H34" s="32"/>
      <c r="I34" s="32"/>
      <c r="J34" s="32"/>
      <c r="K34" s="32"/>
      <c r="L34" s="32"/>
      <c r="M34" s="32"/>
      <c r="N34" s="32"/>
      <c r="O34" s="32"/>
      <c r="P34" s="32"/>
      <c r="Q34" s="32"/>
      <c r="S34" s="32"/>
      <c r="U34" s="32"/>
    </row>
    <row r="35" spans="2:21" ht="14.15" customHeight="1" x14ac:dyDescent="0.25">
      <c r="B35" s="517" t="s">
        <v>343</v>
      </c>
      <c r="C35" s="517"/>
      <c r="D35" s="517"/>
      <c r="E35" s="517"/>
      <c r="F35" s="517"/>
      <c r="G35" s="517"/>
      <c r="H35" s="517"/>
      <c r="I35" s="517"/>
      <c r="J35" s="517"/>
      <c r="K35" s="517"/>
      <c r="L35" s="517"/>
      <c r="M35" s="517"/>
      <c r="N35" s="517"/>
      <c r="O35" s="517"/>
      <c r="P35" s="517"/>
      <c r="Q35" s="517"/>
      <c r="R35" s="517"/>
      <c r="S35" s="517"/>
    </row>
    <row r="36" spans="2:21" ht="25.5" customHeight="1" x14ac:dyDescent="0.25">
      <c r="B36" s="517" t="s">
        <v>319</v>
      </c>
      <c r="C36" s="517"/>
      <c r="D36" s="517"/>
      <c r="E36" s="517"/>
      <c r="F36" s="517"/>
      <c r="G36" s="517"/>
      <c r="H36" s="517"/>
      <c r="I36" s="517"/>
      <c r="J36" s="517"/>
      <c r="K36" s="517"/>
      <c r="L36" s="517"/>
      <c r="M36" s="517"/>
      <c r="N36" s="517"/>
      <c r="O36" s="517"/>
      <c r="P36" s="517"/>
      <c r="Q36" s="517"/>
    </row>
    <row r="37" spans="2:21" x14ac:dyDescent="0.25">
      <c r="B37" s="517" t="s">
        <v>344</v>
      </c>
      <c r="C37" s="517"/>
      <c r="D37" s="517"/>
      <c r="E37" s="517"/>
      <c r="F37" s="517"/>
      <c r="G37" s="517"/>
      <c r="H37" s="517"/>
      <c r="I37" s="517"/>
      <c r="J37" s="517"/>
      <c r="K37" s="517"/>
      <c r="L37" s="517"/>
      <c r="M37" s="517"/>
      <c r="N37" s="517"/>
      <c r="O37" s="517"/>
      <c r="P37" s="517"/>
      <c r="Q37" s="517"/>
      <c r="R37" s="517"/>
      <c r="S37" s="517"/>
    </row>
    <row r="38" spans="2:21" ht="15" customHeight="1" x14ac:dyDescent="0.25"/>
    <row r="39" spans="2:21" ht="15" customHeight="1" x14ac:dyDescent="0.25"/>
    <row r="40" spans="2:21" ht="15" customHeight="1" x14ac:dyDescent="0.25"/>
    <row r="41" spans="2:21" ht="15" customHeight="1" x14ac:dyDescent="0.25"/>
    <row r="42" spans="2:21" ht="15" customHeight="1" x14ac:dyDescent="0.25"/>
    <row r="43" spans="2:21" ht="15" customHeight="1" x14ac:dyDescent="0.25"/>
    <row r="44" spans="2:21" ht="15" customHeight="1" x14ac:dyDescent="0.25"/>
    <row r="45" spans="2:21" ht="15" customHeight="1" x14ac:dyDescent="0.25"/>
    <row r="46" spans="2:21" ht="15" customHeight="1" x14ac:dyDescent="0.25"/>
    <row r="47" spans="2:21" ht="15" customHeight="1" x14ac:dyDescent="0.25"/>
  </sheetData>
  <mergeCells count="12">
    <mergeCell ref="B36:Q36"/>
    <mergeCell ref="B37:S37"/>
    <mergeCell ref="B2:C2"/>
    <mergeCell ref="B16:S16"/>
    <mergeCell ref="C19:K19"/>
    <mergeCell ref="Q19:S19"/>
    <mergeCell ref="B35:S35"/>
    <mergeCell ref="B17:S17"/>
    <mergeCell ref="B5:S5"/>
    <mergeCell ref="B6:S6"/>
    <mergeCell ref="C8:K8"/>
    <mergeCell ref="Q8:S8"/>
  </mergeCells>
  <pageMargins left="0.75" right="0.75" top="1" bottom="1" header="0.5" footer="0.5"/>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3Q2022 Financial Supplement</vt:lpstr>
      <vt:lpstr>Table of Contents</vt:lpstr>
      <vt:lpstr>1. Financial Highlights</vt:lpstr>
      <vt:lpstr>2. Consolidated Balance Sheets</vt:lpstr>
      <vt:lpstr>3. Cons Statements of Earnings</vt:lpstr>
      <vt:lpstr>4. Recon from NE to ANE</vt:lpstr>
      <vt:lpstr>5, Adjusted Earnings Statement</vt:lpstr>
      <vt:lpstr>6. ANE-Significant Inc and Exp</vt:lpstr>
      <vt:lpstr>7. Adjusted Return on Assets</vt:lpstr>
      <vt:lpstr>8. Capitalization</vt:lpstr>
      <vt:lpstr>9. Financial Strength Ratings</vt:lpstr>
      <vt:lpstr>10. AUM - AAUM</vt:lpstr>
      <vt:lpstr>11. Annuity Liability</vt:lpstr>
      <vt:lpstr>12. Summary of Invested Assets</vt:lpstr>
      <vt:lpstr>13. Credit Quality of Fixed Mat</vt:lpstr>
      <vt:lpstr>14. RMBS and Top 5 Reinsurers</vt:lpstr>
      <vt:lpstr>15. Non-GAAP Definitions</vt:lpstr>
      <vt:lpstr>'1. Financial Highlights'!Print_Area</vt:lpstr>
      <vt:lpstr>'10. AUM - AAUM'!Print_Area</vt:lpstr>
      <vt:lpstr>'11. Annuity Liability'!Print_Area</vt:lpstr>
      <vt:lpstr>'12. Summary of Invested Assets'!Print_Area</vt:lpstr>
      <vt:lpstr>'13. Credit Quality of Fixed Mat'!Print_Area</vt:lpstr>
      <vt:lpstr>'14. RMBS and Top 5 Reinsurers'!Print_Area</vt:lpstr>
      <vt:lpstr>'15. Non-GAAP Definitions'!Print_Area</vt:lpstr>
      <vt:lpstr>'2. Consolidated Balance Sheets'!Print_Area</vt:lpstr>
      <vt:lpstr>'3. Cons Statements of Earnings'!Print_Area</vt:lpstr>
      <vt:lpstr>'3Q2022 Financial Supplement'!Print_Area</vt:lpstr>
      <vt:lpstr>'4. Recon from NE to ANE'!Print_Area</vt:lpstr>
      <vt:lpstr>'5, Adjusted Earnings Statement'!Print_Area</vt:lpstr>
      <vt:lpstr>'6. ANE-Significant Inc and Exp'!Print_Area</vt:lpstr>
      <vt:lpstr>'7. Adjusted Return on Assets'!Print_Area</vt:lpstr>
      <vt:lpstr>'8. Capitalization'!Print_Area</vt:lpstr>
      <vt:lpstr>'9. Financial Strength Ratings'!Print_Area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Bradley, William</cp:lastModifiedBy>
  <cp:revision>2</cp:revision>
  <dcterms:created xsi:type="dcterms:W3CDTF">2022-11-03T20:20:49Z</dcterms:created>
  <dcterms:modified xsi:type="dcterms:W3CDTF">2022-11-08T00:14:07Z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{F968CE0D-7DCD-42E0-A651-8F5A6A35D644}</vt:lpwstr>
  </property>
</Properties>
</file>